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H:\Ragioneria\DOMENICO\tempestivita pagamenti decreto 22 settembre 2014\bilancio 2016\"/>
    </mc:Choice>
  </mc:AlternateContent>
  <bookViews>
    <workbookView xWindow="0" yWindow="0" windowWidth="18870" windowHeight="9900"/>
  </bookViews>
  <sheets>
    <sheet name="SPESE - PREVISIONE 2016" sheetId="3" r:id="rId1"/>
    <sheet name="SPESE - PREVISIONE 2017" sheetId="5" r:id="rId2"/>
    <sheet name="SPESE - PREVISIONE 2018" sheetId="6" r:id="rId3"/>
  </sheets>
  <definedNames>
    <definedName name="_xlnm.Print_Area" localSheetId="0">'SPESE - PREVISIONE 2016'!$A$1:$BW$60</definedName>
    <definedName name="_xlnm.Print_Area" localSheetId="1">'SPESE - PREVISIONE 2017'!$A$1:$BW$60</definedName>
    <definedName name="_xlnm.Print_Area" localSheetId="2">'SPESE - PREVISIONE 2018'!$A$1:$BW$60</definedName>
  </definedNames>
  <calcPr calcId="152511"/>
</workbook>
</file>

<file path=xl/calcChain.xml><?xml version="1.0" encoding="utf-8"?>
<calcChain xmlns="http://schemas.openxmlformats.org/spreadsheetml/2006/main">
  <c r="BV60" i="3" l="1"/>
  <c r="BV56" i="3"/>
  <c r="BV57" i="3"/>
  <c r="BV58" i="3"/>
  <c r="BV52" i="3"/>
  <c r="BV53" i="3"/>
  <c r="BV42" i="3"/>
  <c r="BV43" i="3"/>
  <c r="BV44" i="3"/>
  <c r="BV45" i="3"/>
  <c r="BV46" i="3"/>
  <c r="BV47" i="3"/>
  <c r="BV48" i="3"/>
  <c r="BV49" i="3"/>
  <c r="BU44" i="3"/>
  <c r="BV30" i="3"/>
  <c r="BV31" i="3"/>
  <c r="BV32" i="3"/>
  <c r="BV33" i="3"/>
  <c r="BV34" i="3"/>
  <c r="BU18" i="3"/>
  <c r="BV18" i="3"/>
  <c r="BV27" i="3" s="1"/>
  <c r="BU19" i="3"/>
  <c r="BV19" i="3"/>
  <c r="BU20" i="3"/>
  <c r="BV20" i="3"/>
  <c r="BU21" i="3"/>
  <c r="BV21" i="3"/>
  <c r="BU22" i="3"/>
  <c r="BV22" i="3"/>
  <c r="BU23" i="3"/>
  <c r="BV23" i="3"/>
  <c r="BU24" i="3"/>
  <c r="BV24" i="3"/>
  <c r="BU25" i="3"/>
  <c r="BV25" i="3"/>
  <c r="BU26" i="3"/>
  <c r="BV26" i="3"/>
  <c r="BV17" i="3"/>
  <c r="BV35" i="3" l="1"/>
  <c r="BV58" i="6"/>
  <c r="BV60" i="6" s="1"/>
  <c r="BS58" i="6"/>
  <c r="BQ58" i="6"/>
  <c r="BW57" i="6"/>
  <c r="BW58" i="6" s="1"/>
  <c r="BU57" i="6"/>
  <c r="BU58" i="6" s="1"/>
  <c r="BW56" i="6"/>
  <c r="BU56" i="6"/>
  <c r="BP53" i="6"/>
  <c r="BN53" i="6"/>
  <c r="BW52" i="6"/>
  <c r="BW53" i="6" s="1"/>
  <c r="BU52" i="6"/>
  <c r="BU53" i="6" s="1"/>
  <c r="BM49" i="6"/>
  <c r="BK49" i="6"/>
  <c r="BW48" i="6"/>
  <c r="BU48" i="6"/>
  <c r="BW47" i="6"/>
  <c r="BU47" i="6"/>
  <c r="BW46" i="6"/>
  <c r="BU46" i="6"/>
  <c r="BW45" i="6"/>
  <c r="BW49" i="6" s="1"/>
  <c r="BU45" i="6"/>
  <c r="BU49" i="6" s="1"/>
  <c r="BW43" i="6"/>
  <c r="BU43" i="6"/>
  <c r="BW42" i="6"/>
  <c r="BU42" i="6"/>
  <c r="AD42" i="6"/>
  <c r="BS35" i="6"/>
  <c r="BS60" i="6" s="1"/>
  <c r="BQ35" i="6"/>
  <c r="BQ60" i="6" s="1"/>
  <c r="BP35" i="6"/>
  <c r="BP60" i="6" s="1"/>
  <c r="BM35" i="6"/>
  <c r="BK35" i="6"/>
  <c r="BK60" i="6" s="1"/>
  <c r="BJ35" i="6"/>
  <c r="BH35" i="6"/>
  <c r="BG35" i="6"/>
  <c r="BE35" i="6"/>
  <c r="BE60" i="6" s="1"/>
  <c r="BD35" i="6"/>
  <c r="BB35" i="6"/>
  <c r="BA35" i="6"/>
  <c r="AY35" i="6"/>
  <c r="AY60" i="6" s="1"/>
  <c r="AX35" i="6"/>
  <c r="AV35" i="6"/>
  <c r="AU35" i="6"/>
  <c r="AS35" i="6"/>
  <c r="AS60" i="6" s="1"/>
  <c r="AR35" i="6"/>
  <c r="AP35" i="6"/>
  <c r="AO35" i="6"/>
  <c r="AM35" i="6"/>
  <c r="AM60" i="6" s="1"/>
  <c r="AL35" i="6"/>
  <c r="AJ35" i="6"/>
  <c r="AI35" i="6"/>
  <c r="AG35" i="6"/>
  <c r="AG60" i="6" s="1"/>
  <c r="AF35" i="6"/>
  <c r="AD35" i="6"/>
  <c r="AC35" i="6"/>
  <c r="AA35" i="6"/>
  <c r="AA60" i="6" s="1"/>
  <c r="Z35" i="6"/>
  <c r="X35" i="6"/>
  <c r="W35" i="6"/>
  <c r="U35" i="6"/>
  <c r="U60" i="6" s="1"/>
  <c r="T35" i="6"/>
  <c r="R35" i="6"/>
  <c r="Q35" i="6"/>
  <c r="O35" i="6"/>
  <c r="O60" i="6" s="1"/>
  <c r="N35" i="6"/>
  <c r="L35" i="6"/>
  <c r="K35" i="6"/>
  <c r="I35" i="6"/>
  <c r="I60" i="6" s="1"/>
  <c r="H35" i="6"/>
  <c r="F35" i="6"/>
  <c r="E35" i="6"/>
  <c r="C35" i="6"/>
  <c r="C60" i="6" s="1"/>
  <c r="BW34" i="6"/>
  <c r="BU34" i="6"/>
  <c r="BW33" i="6"/>
  <c r="BU33" i="6"/>
  <c r="BW32" i="6"/>
  <c r="BU32" i="6"/>
  <c r="BW31" i="6"/>
  <c r="BW35" i="6" s="1"/>
  <c r="BU31" i="6"/>
  <c r="BU35" i="6" s="1"/>
  <c r="BU30" i="6"/>
  <c r="BS27" i="6"/>
  <c r="BQ27" i="6"/>
  <c r="BP27" i="6"/>
  <c r="BN27" i="6"/>
  <c r="BN60" i="6" s="1"/>
  <c r="BM27" i="6"/>
  <c r="BM60" i="6" s="1"/>
  <c r="BK27" i="6"/>
  <c r="BJ27" i="6"/>
  <c r="BJ60" i="6" s="1"/>
  <c r="BH27" i="6"/>
  <c r="BH60" i="6" s="1"/>
  <c r="BG27" i="6"/>
  <c r="BG60" i="6" s="1"/>
  <c r="BE27" i="6"/>
  <c r="BD27" i="6"/>
  <c r="BD60" i="6" s="1"/>
  <c r="BB27" i="6"/>
  <c r="BB60" i="6" s="1"/>
  <c r="BA27" i="6"/>
  <c r="BA60" i="6" s="1"/>
  <c r="AY27" i="6"/>
  <c r="AX27" i="6"/>
  <c r="AX60" i="6" s="1"/>
  <c r="AV27" i="6"/>
  <c r="AV60" i="6" s="1"/>
  <c r="AU27" i="6"/>
  <c r="AU60" i="6" s="1"/>
  <c r="AS27" i="6"/>
  <c r="AR27" i="6"/>
  <c r="AR60" i="6" s="1"/>
  <c r="AP27" i="6"/>
  <c r="AP60" i="6" s="1"/>
  <c r="AO27" i="6"/>
  <c r="AO60" i="6" s="1"/>
  <c r="AM27" i="6"/>
  <c r="AL27" i="6"/>
  <c r="AL60" i="6" s="1"/>
  <c r="AJ27" i="6"/>
  <c r="AJ60" i="6" s="1"/>
  <c r="AI27" i="6"/>
  <c r="AI60" i="6" s="1"/>
  <c r="AG27" i="6"/>
  <c r="AF27" i="6"/>
  <c r="AF60" i="6" s="1"/>
  <c r="AD27" i="6"/>
  <c r="AD60" i="6" s="1"/>
  <c r="AC27" i="6"/>
  <c r="AC60" i="6" s="1"/>
  <c r="AA27" i="6"/>
  <c r="Z27" i="6"/>
  <c r="Z60" i="6" s="1"/>
  <c r="X27" i="6"/>
  <c r="X60" i="6" s="1"/>
  <c r="W27" i="6"/>
  <c r="W60" i="6" s="1"/>
  <c r="U27" i="6"/>
  <c r="T27" i="6"/>
  <c r="T60" i="6" s="1"/>
  <c r="R27" i="6"/>
  <c r="R60" i="6" s="1"/>
  <c r="Q27" i="6"/>
  <c r="Q60" i="6" s="1"/>
  <c r="O27" i="6"/>
  <c r="N27" i="6"/>
  <c r="N60" i="6" s="1"/>
  <c r="L27" i="6"/>
  <c r="L60" i="6" s="1"/>
  <c r="K27" i="6"/>
  <c r="K60" i="6" s="1"/>
  <c r="I27" i="6"/>
  <c r="H27" i="6"/>
  <c r="H60" i="6" s="1"/>
  <c r="F27" i="6"/>
  <c r="F60" i="6" s="1"/>
  <c r="E27" i="6"/>
  <c r="E60" i="6" s="1"/>
  <c r="C27" i="6"/>
  <c r="BW26" i="6"/>
  <c r="BU26" i="6"/>
  <c r="BW25" i="6"/>
  <c r="BU25" i="6"/>
  <c r="BU24" i="6"/>
  <c r="BW23" i="6"/>
  <c r="BU23" i="6"/>
  <c r="BU22" i="6"/>
  <c r="BU21" i="6"/>
  <c r="BS21" i="6"/>
  <c r="BW20" i="6"/>
  <c r="BU20" i="6"/>
  <c r="BW19" i="6"/>
  <c r="BU19" i="6"/>
  <c r="BW18" i="6"/>
  <c r="BU18" i="6"/>
  <c r="BW17" i="6"/>
  <c r="BW27" i="6" s="1"/>
  <c r="BU17" i="6"/>
  <c r="BV58" i="5"/>
  <c r="BV60" i="5" s="1"/>
  <c r="BS58" i="5"/>
  <c r="BQ58" i="5"/>
  <c r="BW57" i="5"/>
  <c r="BW58" i="5" s="1"/>
  <c r="BU57" i="5"/>
  <c r="BW56" i="5"/>
  <c r="BU56" i="5"/>
  <c r="BU58" i="5" s="1"/>
  <c r="BP53" i="5"/>
  <c r="BN53" i="5"/>
  <c r="BW52" i="5"/>
  <c r="BW53" i="5" s="1"/>
  <c r="BU52" i="5"/>
  <c r="BU53" i="5" s="1"/>
  <c r="BM49" i="5"/>
  <c r="BK49" i="5"/>
  <c r="BW48" i="5"/>
  <c r="BU48" i="5"/>
  <c r="BW47" i="5"/>
  <c r="BU47" i="5"/>
  <c r="BW46" i="5"/>
  <c r="BU46" i="5"/>
  <c r="BW45" i="5"/>
  <c r="BW49" i="5" s="1"/>
  <c r="BU45" i="5"/>
  <c r="BW43" i="5"/>
  <c r="BU43" i="5"/>
  <c r="BW42" i="5"/>
  <c r="BU42" i="5"/>
  <c r="AD42" i="5"/>
  <c r="BS35" i="5"/>
  <c r="BQ35" i="5"/>
  <c r="BQ60" i="5" s="1"/>
  <c r="BP35" i="5"/>
  <c r="BP60" i="5" s="1"/>
  <c r="BM35" i="5"/>
  <c r="BK35" i="5"/>
  <c r="BJ35" i="5"/>
  <c r="BH35" i="5"/>
  <c r="BG35" i="5"/>
  <c r="BG60" i="5" s="1"/>
  <c r="BE35" i="5"/>
  <c r="BD35" i="5"/>
  <c r="BB35" i="5"/>
  <c r="BA35" i="5"/>
  <c r="AY35" i="5"/>
  <c r="AX35" i="5"/>
  <c r="AV35" i="5"/>
  <c r="AU35" i="5"/>
  <c r="AS35" i="5"/>
  <c r="AR35" i="5"/>
  <c r="AP35" i="5"/>
  <c r="AO35" i="5"/>
  <c r="AO60" i="5" s="1"/>
  <c r="AM35" i="5"/>
  <c r="AL35" i="5"/>
  <c r="AJ35" i="5"/>
  <c r="AI35" i="5"/>
  <c r="AG35" i="5"/>
  <c r="AF35" i="5"/>
  <c r="AD35" i="5"/>
  <c r="AC35" i="5"/>
  <c r="AA35" i="5"/>
  <c r="Z35" i="5"/>
  <c r="X35" i="5"/>
  <c r="W35" i="5"/>
  <c r="W60" i="5" s="1"/>
  <c r="U35" i="5"/>
  <c r="T35" i="5"/>
  <c r="R35" i="5"/>
  <c r="Q35" i="5"/>
  <c r="O35" i="5"/>
  <c r="N35" i="5"/>
  <c r="L35" i="5"/>
  <c r="K35" i="5"/>
  <c r="I35" i="5"/>
  <c r="H35" i="5"/>
  <c r="F35" i="5"/>
  <c r="E35" i="5"/>
  <c r="E60" i="5" s="1"/>
  <c r="C35" i="5"/>
  <c r="BW34" i="5"/>
  <c r="BU34" i="5"/>
  <c r="BW33" i="5"/>
  <c r="BU33" i="5"/>
  <c r="BW32" i="5"/>
  <c r="BU32" i="5"/>
  <c r="BW31" i="5"/>
  <c r="BU31" i="5"/>
  <c r="BU30" i="5"/>
  <c r="BQ27" i="5"/>
  <c r="BP27" i="5"/>
  <c r="BN27" i="5"/>
  <c r="BN60" i="5" s="1"/>
  <c r="BM27" i="5"/>
  <c r="BK27" i="5"/>
  <c r="BK60" i="5" s="1"/>
  <c r="BJ27" i="5"/>
  <c r="BJ60" i="5" s="1"/>
  <c r="BH27" i="5"/>
  <c r="BH60" i="5" s="1"/>
  <c r="BG27" i="5"/>
  <c r="BE27" i="5"/>
  <c r="BE60" i="5" s="1"/>
  <c r="BD27" i="5"/>
  <c r="BD60" i="5" s="1"/>
  <c r="BB27" i="5"/>
  <c r="BB60" i="5" s="1"/>
  <c r="BA27" i="5"/>
  <c r="AY27" i="5"/>
  <c r="AY60" i="5" s="1"/>
  <c r="AX27" i="5"/>
  <c r="AX60" i="5" s="1"/>
  <c r="AV27" i="5"/>
  <c r="AV60" i="5" s="1"/>
  <c r="AU27" i="5"/>
  <c r="AS27" i="5"/>
  <c r="AS60" i="5" s="1"/>
  <c r="AR27" i="5"/>
  <c r="AP27" i="5"/>
  <c r="AP60" i="5" s="1"/>
  <c r="AO27" i="5"/>
  <c r="AM27" i="5"/>
  <c r="AM60" i="5" s="1"/>
  <c r="AL27" i="5"/>
  <c r="AJ27" i="5"/>
  <c r="AJ60" i="5" s="1"/>
  <c r="AI27" i="5"/>
  <c r="AG27" i="5"/>
  <c r="AF27" i="5"/>
  <c r="AD27" i="5"/>
  <c r="AD60" i="5" s="1"/>
  <c r="AC27" i="5"/>
  <c r="AA27" i="5"/>
  <c r="Z27" i="5"/>
  <c r="X27" i="5"/>
  <c r="X60" i="5" s="1"/>
  <c r="W27" i="5"/>
  <c r="U27" i="5"/>
  <c r="U60" i="5" s="1"/>
  <c r="T27" i="5"/>
  <c r="R27" i="5"/>
  <c r="R60" i="5" s="1"/>
  <c r="Q27" i="5"/>
  <c r="O27" i="5"/>
  <c r="O60" i="5" s="1"/>
  <c r="N27" i="5"/>
  <c r="L27" i="5"/>
  <c r="L60" i="5" s="1"/>
  <c r="K27" i="5"/>
  <c r="I27" i="5"/>
  <c r="H27" i="5"/>
  <c r="H60" i="5" s="1"/>
  <c r="F27" i="5"/>
  <c r="F60" i="5" s="1"/>
  <c r="E27" i="5"/>
  <c r="C27" i="5"/>
  <c r="BW26" i="5"/>
  <c r="BU26" i="5"/>
  <c r="BW25" i="5"/>
  <c r="BU25" i="5"/>
  <c r="BU24" i="5"/>
  <c r="BW23" i="5"/>
  <c r="BU23" i="5"/>
  <c r="BU22" i="5"/>
  <c r="BU21" i="5"/>
  <c r="BS21" i="5"/>
  <c r="BS27" i="5" s="1"/>
  <c r="BW20" i="5"/>
  <c r="BU20" i="5"/>
  <c r="BW19" i="5"/>
  <c r="BU19" i="5"/>
  <c r="BW18" i="5"/>
  <c r="BU18" i="5"/>
  <c r="BW17" i="5"/>
  <c r="BU17" i="5"/>
  <c r="BU57" i="3"/>
  <c r="BW57" i="3"/>
  <c r="BW56" i="3"/>
  <c r="BW52" i="3"/>
  <c r="BU46" i="3"/>
  <c r="BW46" i="3"/>
  <c r="BU47" i="3"/>
  <c r="BW47" i="3"/>
  <c r="BU48" i="3"/>
  <c r="BW48" i="3"/>
  <c r="BW45" i="3"/>
  <c r="BW23" i="3"/>
  <c r="BU52" i="3"/>
  <c r="BU53" i="3" s="1"/>
  <c r="BU17" i="3"/>
  <c r="BU45" i="3"/>
  <c r="BU31" i="3"/>
  <c r="BU32" i="3"/>
  <c r="BU33" i="3"/>
  <c r="BU34" i="3"/>
  <c r="AD42" i="3"/>
  <c r="BU27" i="6" l="1"/>
  <c r="BU60" i="6" s="1"/>
  <c r="BU62" i="6" s="1"/>
  <c r="BW60" i="6"/>
  <c r="BW62" i="6" s="1"/>
  <c r="BU49" i="5"/>
  <c r="AG60" i="5"/>
  <c r="AA60" i="5"/>
  <c r="C60" i="5"/>
  <c r="BU35" i="5"/>
  <c r="AU60" i="5"/>
  <c r="BM60" i="5"/>
  <c r="BA60" i="5"/>
  <c r="AR60" i="5"/>
  <c r="AL60" i="5"/>
  <c r="AI60" i="5"/>
  <c r="AF60" i="5"/>
  <c r="BW35" i="5"/>
  <c r="AC60" i="5"/>
  <c r="Z60" i="5"/>
  <c r="T60" i="5"/>
  <c r="Q60" i="5"/>
  <c r="N60" i="5"/>
  <c r="K60" i="5"/>
  <c r="I60" i="5"/>
  <c r="BU27" i="5"/>
  <c r="BW27" i="5"/>
  <c r="BS60" i="5"/>
  <c r="BW58" i="3"/>
  <c r="BW17" i="3"/>
  <c r="BW18" i="3"/>
  <c r="BW19" i="3"/>
  <c r="BW20" i="3"/>
  <c r="BS21" i="3"/>
  <c r="BW25" i="3"/>
  <c r="Q27" i="3"/>
  <c r="AL27" i="3"/>
  <c r="C27" i="3"/>
  <c r="F27" i="3"/>
  <c r="H27" i="3"/>
  <c r="I27" i="3"/>
  <c r="K27" i="3"/>
  <c r="L27" i="3"/>
  <c r="O27" i="3"/>
  <c r="R27" i="3"/>
  <c r="T27" i="3"/>
  <c r="U27" i="3"/>
  <c r="W27" i="3"/>
  <c r="X27" i="3"/>
  <c r="Z27" i="3"/>
  <c r="AA27" i="3"/>
  <c r="AC27" i="3"/>
  <c r="AD27" i="3"/>
  <c r="AF27" i="3"/>
  <c r="AG27" i="3"/>
  <c r="AI27" i="3"/>
  <c r="AJ27" i="3"/>
  <c r="AM27" i="3"/>
  <c r="AO27" i="3"/>
  <c r="AP27" i="3"/>
  <c r="AR27" i="3"/>
  <c r="AS27" i="3"/>
  <c r="AU27" i="3"/>
  <c r="AV27" i="3"/>
  <c r="AX27" i="3"/>
  <c r="AY27" i="3"/>
  <c r="BA27" i="3"/>
  <c r="BB27" i="3"/>
  <c r="BD27" i="3"/>
  <c r="BE27" i="3"/>
  <c r="BG27" i="3"/>
  <c r="BH27" i="3"/>
  <c r="BJ27" i="3"/>
  <c r="BK27" i="3"/>
  <c r="BM27" i="3"/>
  <c r="BN27" i="3"/>
  <c r="BP27" i="3"/>
  <c r="BQ27" i="3"/>
  <c r="BU30" i="3"/>
  <c r="BW31" i="3"/>
  <c r="BW32" i="3"/>
  <c r="BW33" i="3"/>
  <c r="BW34" i="3"/>
  <c r="C35" i="3"/>
  <c r="E35" i="3"/>
  <c r="F35" i="3"/>
  <c r="H35" i="3"/>
  <c r="I35" i="3"/>
  <c r="K35" i="3"/>
  <c r="L35" i="3"/>
  <c r="N35" i="3"/>
  <c r="O35" i="3"/>
  <c r="Q35" i="3"/>
  <c r="R35" i="3"/>
  <c r="T35" i="3"/>
  <c r="U35" i="3"/>
  <c r="W35" i="3"/>
  <c r="X35" i="3"/>
  <c r="Z35" i="3"/>
  <c r="AA35" i="3"/>
  <c r="AC35" i="3"/>
  <c r="AD35" i="3"/>
  <c r="AF35" i="3"/>
  <c r="AG35" i="3"/>
  <c r="AI35" i="3"/>
  <c r="AJ35" i="3"/>
  <c r="AL35" i="3"/>
  <c r="AM35" i="3"/>
  <c r="AO35" i="3"/>
  <c r="AP35" i="3"/>
  <c r="AR35" i="3"/>
  <c r="AS35" i="3"/>
  <c r="AU35" i="3"/>
  <c r="AV35" i="3"/>
  <c r="AX35" i="3"/>
  <c r="AY35" i="3"/>
  <c r="BA35" i="3"/>
  <c r="BB35" i="3"/>
  <c r="BD35" i="3"/>
  <c r="BE35" i="3"/>
  <c r="BG35" i="3"/>
  <c r="BH35" i="3"/>
  <c r="BJ35" i="3"/>
  <c r="BK35" i="3"/>
  <c r="BM35" i="3"/>
  <c r="BP35" i="3"/>
  <c r="BQ35" i="3"/>
  <c r="BW42" i="3"/>
  <c r="BU42" i="3"/>
  <c r="BU43" i="3"/>
  <c r="BW43" i="3"/>
  <c r="BK49" i="3"/>
  <c r="BM49" i="3"/>
  <c r="BN53" i="3"/>
  <c r="BP53" i="3"/>
  <c r="BW53" i="3"/>
  <c r="BU56" i="3"/>
  <c r="BU58" i="3" s="1"/>
  <c r="BQ58" i="3"/>
  <c r="BS58" i="3"/>
  <c r="BG60" i="3" l="1"/>
  <c r="BU60" i="5"/>
  <c r="BU62" i="5" s="1"/>
  <c r="BW60" i="5"/>
  <c r="BW62" i="5" s="1"/>
  <c r="N27" i="3"/>
  <c r="N60" i="3" s="1"/>
  <c r="BW26" i="3"/>
  <c r="C60" i="3"/>
  <c r="BJ60" i="3"/>
  <c r="BD60" i="3"/>
  <c r="AX60" i="3"/>
  <c r="AR60" i="3"/>
  <c r="AL60" i="3"/>
  <c r="AF60" i="3"/>
  <c r="Z60" i="3"/>
  <c r="T60" i="3"/>
  <c r="AI60" i="3"/>
  <c r="K60" i="3"/>
  <c r="BM60" i="3"/>
  <c r="BA60" i="3"/>
  <c r="AU60" i="3"/>
  <c r="AO60" i="3"/>
  <c r="AC60" i="3"/>
  <c r="W60" i="3"/>
  <c r="Q60" i="3"/>
  <c r="BU49" i="3"/>
  <c r="H60" i="3"/>
  <c r="BU27" i="3"/>
  <c r="BP60" i="3"/>
  <c r="BS35" i="3"/>
  <c r="E27" i="3"/>
  <c r="E60" i="3" s="1"/>
  <c r="BU35" i="3"/>
  <c r="L60" i="3"/>
  <c r="F60" i="3"/>
  <c r="BW49" i="3"/>
  <c r="BQ60" i="3"/>
  <c r="BK60" i="3"/>
  <c r="BE60" i="3"/>
  <c r="AY60" i="3"/>
  <c r="AS60" i="3"/>
  <c r="AM60" i="3"/>
  <c r="AG60" i="3"/>
  <c r="AA60" i="3"/>
  <c r="U60" i="3"/>
  <c r="O60" i="3"/>
  <c r="I60" i="3"/>
  <c r="BN60" i="3"/>
  <c r="BH60" i="3"/>
  <c r="BB60" i="3"/>
  <c r="AV60" i="3"/>
  <c r="AP60" i="3"/>
  <c r="AJ60" i="3"/>
  <c r="AD60" i="3"/>
  <c r="X60" i="3"/>
  <c r="R60" i="3"/>
  <c r="BW35" i="3"/>
  <c r="BS27" i="3"/>
  <c r="BS60" i="3" l="1"/>
  <c r="BW27" i="3"/>
  <c r="BU60" i="3"/>
  <c r="BU62" i="3" s="1"/>
  <c r="BW60" i="3" l="1"/>
  <c r="BW62" i="3" s="1"/>
</calcChain>
</file>

<file path=xl/sharedStrings.xml><?xml version="1.0" encoding="utf-8"?>
<sst xmlns="http://schemas.openxmlformats.org/spreadsheetml/2006/main" count="435" uniqueCount="77">
  <si>
    <t>Regioni, Province autonome, enti regionali e enti locali</t>
  </si>
  <si>
    <t>Prospetto di cui all'art. 8, comma 1, del decreto Legge 24 aprile 2014, n.66</t>
  </si>
  <si>
    <t>Dati previsionali anno 2016</t>
  </si>
  <si>
    <t>Dati previsionali anno 2017</t>
  </si>
  <si>
    <t>Dati previsionali anno 2018</t>
  </si>
  <si>
    <t>COMUNE DI PAESE</t>
  </si>
  <si>
    <t>Uscite per conto terzi</t>
  </si>
  <si>
    <t>Uscite per conto terzi e partite di giro</t>
  </si>
  <si>
    <t>Chiusura Anticipazioni ricevute da istituto tesoriere/cassiere</t>
  </si>
  <si>
    <t>Rimborso di altre forme di indebitamento</t>
  </si>
  <si>
    <t>Rimborso mutui e altri finanziamenti a medio lungo termine</t>
  </si>
  <si>
    <t>Rimborso prestiti a breve termine</t>
  </si>
  <si>
    <t>Rimborso di titoli obbligazionari</t>
  </si>
  <si>
    <t>Altre spese per incremento di attività finanziarie</t>
  </si>
  <si>
    <t>Concessione crediti di medio-lungo termine</t>
  </si>
  <si>
    <t>Concessione crediti di breve termine</t>
  </si>
  <si>
    <t>Acquisizioni di attività finanziarie</t>
  </si>
  <si>
    <t>Altre spese in conto capitale</t>
  </si>
  <si>
    <t>Altri trasferimenti in conto capitale</t>
  </si>
  <si>
    <t>Contributi agli investimenti</t>
  </si>
  <si>
    <t>Investimenti fissi lordi e acquisto di terreni</t>
  </si>
  <si>
    <t>Tributi in conto capitale a carico dell'ente</t>
  </si>
  <si>
    <t>Altre spese correnti</t>
  </si>
  <si>
    <t>Rimborsi e poste correttive delle entrate</t>
  </si>
  <si>
    <t>Altre spese per redditi da capitale</t>
  </si>
  <si>
    <t>Interessi passivi</t>
  </si>
  <si>
    <t>Trasferimenti correnti</t>
  </si>
  <si>
    <t>Acquisto di beni e servizi</t>
  </si>
  <si>
    <t>Imposte e tasse a carico dell'ente</t>
  </si>
  <si>
    <t>Redditi da lavoro dipendente</t>
  </si>
  <si>
    <t>RIPIANO DISAVANZO NELL'ESERCIZIO</t>
  </si>
  <si>
    <t>di cui fondo pluriennale vincolato</t>
  </si>
  <si>
    <t>Cassa</t>
  </si>
  <si>
    <t>Competenza</t>
  </si>
  <si>
    <t>Totale generale delle spese</t>
  </si>
  <si>
    <t>Ripiano disavanzo</t>
  </si>
  <si>
    <t>TITOLI E MACROAGGREGATI DI SPESA / MISSIONI</t>
  </si>
  <si>
    <t>ENTI IN CONTABILITA' FINANZIARIA SOGGETTI AL DLGS. 118/2011</t>
  </si>
  <si>
    <t xml:space="preserve">Spese </t>
  </si>
  <si>
    <t>Servizi istituzionali, 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</si>
  <si>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</si>
  <si>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</si>
  <si>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</si>
  <si>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</si>
  <si>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</si>
  <si>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</si>
  <si>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</si>
  <si>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</si>
  <si>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</si>
  <si>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 xml:space="preserve"> 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</si>
  <si>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</si>
  <si>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</si>
  <si>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</si>
  <si>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</si>
  <si>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</si>
  <si>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</si>
  <si>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</si>
  <si>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</si>
  <si>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</si>
  <si>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</si>
  <si>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</si>
  <si>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Trasferimenti di tributi (solo per le Regioni)</t>
  </si>
  <si>
    <t>Fondi perequativi (solo per le Regioni)</t>
  </si>
  <si>
    <t xml:space="preserve">TOTALE TITOLO 1 </t>
  </si>
  <si>
    <t>TITOLO 1 - Spese correnti</t>
  </si>
  <si>
    <t>TITOLO 2 - Spese in conto capitale</t>
  </si>
  <si>
    <t xml:space="preserve">TOTALE  TITOLO 2 </t>
  </si>
  <si>
    <t>TITOLO 3 - Spese per incremento di attività finanziarie</t>
  </si>
  <si>
    <t xml:space="preserve">TOTALE TITOLO  3 </t>
  </si>
  <si>
    <t>TOTALE TITOLO 4</t>
  </si>
  <si>
    <t>TITOLO 4 - Rimborso di prestiti</t>
  </si>
  <si>
    <t>TITOLO 5 - Chiusura Anticipazioni ricevute da istituto tesoriere/cassiere</t>
  </si>
  <si>
    <t xml:space="preserve">TOTALE TITOLO 5 </t>
  </si>
  <si>
    <t>TITOLO 7 - Uscite per conto terzi e partite di giro</t>
  </si>
  <si>
    <t>TOTALE TITOLO 7</t>
  </si>
  <si>
    <t xml:space="preserve">TOTALE MISSIONI - TOTALE GENERALE DELLE SPESE </t>
  </si>
  <si>
    <t>Servizi per conto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</si>
</sst>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[$€-402]&quot; &quot;#,##0.00&quot; &quot;;&quot;-&quot;[$€-402]&quot; &quot;#,##0.00&quot; &quot;;&quot; &quot;[$€-402]&quot; -&quot;00&quot; &quot;"/>
    <numFmt numFmtId="166" formatCode="&quot; &quot;#,##0&quot; &quot;;&quot;-&quot;#,##0&quot; &quot;;&quot; - &quot;;&quot; &quot;@&quot; &quot;"/>
    <numFmt numFmtId="167" formatCode="_-[$€]\ * #,##0.00_-;\-[$€]\ * #,##0.00_-;_-[$€]\ * &quot;-&quot;??_-;_-@_-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2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7" fillId="0" borderId="0"/>
    <xf numFmtId="167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164" fontId="1" fillId="0" borderId="0" xfId="1" applyFill="1"/>
    <xf numFmtId="164" fontId="5" fillId="0" borderId="0" xfId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/>
    <xf numFmtId="0" fontId="7" fillId="0" borderId="0" xfId="7"/>
    <xf numFmtId="0" fontId="8" fillId="0" borderId="0" xfId="7" applyFont="1"/>
    <xf numFmtId="0" fontId="9" fillId="0" borderId="0" xfId="7" applyFont="1"/>
    <xf numFmtId="0" fontId="7" fillId="0" borderId="0" xfId="7" applyBorder="1"/>
    <xf numFmtId="0" fontId="8" fillId="0" borderId="0" xfId="7" applyFont="1" applyBorder="1"/>
    <xf numFmtId="0" fontId="10" fillId="0" borderId="0" xfId="7" applyFont="1"/>
    <xf numFmtId="167" fontId="11" fillId="0" borderId="2" xfId="8" applyFont="1" applyBorder="1"/>
    <xf numFmtId="167" fontId="11" fillId="0" borderId="3" xfId="8" applyFont="1" applyBorder="1"/>
    <xf numFmtId="167" fontId="11" fillId="2" borderId="3" xfId="8" applyFont="1" applyFill="1" applyBorder="1"/>
    <xf numFmtId="167" fontId="11" fillId="0" borderId="0" xfId="8" applyFont="1" applyBorder="1" applyAlignment="1">
      <alignment horizontal="left" wrapText="1"/>
    </xf>
    <xf numFmtId="0" fontId="11" fillId="0" borderId="0" xfId="7" applyFont="1" applyBorder="1" applyAlignment="1">
      <alignment horizontal="left" wrapText="1"/>
    </xf>
    <xf numFmtId="167" fontId="11" fillId="0" borderId="4" xfId="8" applyFont="1" applyBorder="1"/>
    <xf numFmtId="0" fontId="11" fillId="0" borderId="0" xfId="7" applyFont="1" applyBorder="1"/>
    <xf numFmtId="0" fontId="11" fillId="0" borderId="1" xfId="7" applyFont="1" applyBorder="1" applyAlignment="1">
      <alignment horizontal="center" vertical="center"/>
    </xf>
    <xf numFmtId="0" fontId="11" fillId="0" borderId="0" xfId="7" applyFont="1" applyBorder="1" applyAlignment="1">
      <alignment wrapText="1"/>
    </xf>
    <xf numFmtId="43" fontId="11" fillId="0" borderId="0" xfId="7" applyNumberFormat="1" applyFont="1"/>
    <xf numFmtId="167" fontId="11" fillId="0" borderId="3" xfId="8" applyFont="1" applyFill="1" applyBorder="1"/>
    <xf numFmtId="0" fontId="10" fillId="0" borderId="0" xfId="7" applyFont="1" applyFill="1"/>
    <xf numFmtId="0" fontId="11" fillId="0" borderId="0" xfId="7" applyFont="1" applyFill="1" applyBorder="1" applyAlignment="1">
      <alignment horizontal="left" wrapText="1"/>
    </xf>
    <xf numFmtId="0" fontId="11" fillId="0" borderId="3" xfId="7" applyFont="1" applyBorder="1"/>
    <xf numFmtId="0" fontId="11" fillId="0" borderId="3" xfId="7" applyFont="1" applyBorder="1" applyAlignment="1">
      <alignment wrapText="1"/>
    </xf>
    <xf numFmtId="0" fontId="11" fillId="2" borderId="5" xfId="7" applyFont="1" applyFill="1" applyBorder="1" applyAlignment="1">
      <alignment horizontal="center" vertical="center"/>
    </xf>
    <xf numFmtId="0" fontId="11" fillId="2" borderId="4" xfId="7" applyFont="1" applyFill="1" applyBorder="1" applyAlignment="1">
      <alignment horizontal="center" vertical="center"/>
    </xf>
    <xf numFmtId="0" fontId="11" fillId="2" borderId="3" xfId="7" applyFont="1" applyFill="1" applyBorder="1" applyAlignment="1">
      <alignment horizontal="center" vertical="center"/>
    </xf>
    <xf numFmtId="0" fontId="10" fillId="0" borderId="0" xfId="7" applyFont="1" applyBorder="1"/>
    <xf numFmtId="0" fontId="12" fillId="0" borderId="0" xfId="7" applyFont="1" applyAlignment="1">
      <alignment horizontal="center"/>
    </xf>
    <xf numFmtId="0" fontId="10" fillId="0" borderId="2" xfId="7" applyFont="1" applyBorder="1" applyAlignment="1">
      <alignment horizontal="center" vertical="center" wrapText="1"/>
    </xf>
    <xf numFmtId="0" fontId="10" fillId="0" borderId="3" xfId="7" applyFont="1" applyBorder="1" applyAlignment="1">
      <alignment horizontal="center" vertical="center" wrapText="1"/>
    </xf>
    <xf numFmtId="167" fontId="11" fillId="0" borderId="0" xfId="8" applyFont="1" applyBorder="1"/>
    <xf numFmtId="0" fontId="11" fillId="0" borderId="11" xfId="7" applyFont="1" applyBorder="1" applyAlignment="1">
      <alignment horizontal="center"/>
    </xf>
    <xf numFmtId="167" fontId="11" fillId="0" borderId="10" xfId="8" applyFont="1" applyFill="1" applyBorder="1"/>
    <xf numFmtId="0" fontId="11" fillId="0" borderId="11" xfId="7" applyFont="1" applyFill="1" applyBorder="1" applyAlignment="1">
      <alignment horizontal="center"/>
    </xf>
    <xf numFmtId="167" fontId="11" fillId="0" borderId="2" xfId="8" applyFont="1" applyFill="1" applyBorder="1"/>
    <xf numFmtId="167" fontId="11" fillId="0" borderId="10" xfId="8" applyFont="1" applyBorder="1"/>
    <xf numFmtId="0" fontId="11" fillId="0" borderId="1" xfId="7" applyFont="1" applyBorder="1" applyAlignment="1">
      <alignment horizontal="center" vertical="center"/>
    </xf>
    <xf numFmtId="0" fontId="10" fillId="0" borderId="16" xfId="7" applyFont="1" applyBorder="1" applyAlignment="1">
      <alignment horizontal="center" vertical="center" wrapText="1"/>
    </xf>
    <xf numFmtId="0" fontId="11" fillId="0" borderId="17" xfId="7" applyFont="1" applyFill="1" applyBorder="1" applyAlignment="1">
      <alignment horizontal="center" vertical="center"/>
    </xf>
    <xf numFmtId="0" fontId="10" fillId="0" borderId="18" xfId="7" applyFont="1" applyBorder="1" applyAlignment="1">
      <alignment horizontal="center" vertical="center" wrapText="1"/>
    </xf>
    <xf numFmtId="0" fontId="11" fillId="0" borderId="19" xfId="7" applyFont="1" applyFill="1" applyBorder="1" applyAlignment="1">
      <alignment horizontal="center" vertical="center"/>
    </xf>
    <xf numFmtId="0" fontId="11" fillId="0" borderId="23" xfId="7" applyFont="1" applyBorder="1" applyAlignment="1">
      <alignment horizontal="center" vertical="center"/>
    </xf>
    <xf numFmtId="0" fontId="13" fillId="0" borderId="11" xfId="7" applyFont="1" applyFill="1" applyBorder="1" applyAlignment="1">
      <alignment horizontal="center"/>
    </xf>
    <xf numFmtId="0" fontId="13" fillId="0" borderId="3" xfId="7" applyFont="1" applyFill="1" applyBorder="1" applyAlignment="1">
      <alignment horizontal="left" wrapText="1"/>
    </xf>
    <xf numFmtId="167" fontId="13" fillId="0" borderId="3" xfId="8" applyFont="1" applyFill="1" applyBorder="1"/>
    <xf numFmtId="167" fontId="13" fillId="0" borderId="2" xfId="8" applyFont="1" applyFill="1" applyBorder="1"/>
    <xf numFmtId="167" fontId="13" fillId="0" borderId="10" xfId="8" applyFont="1" applyFill="1" applyBorder="1"/>
    <xf numFmtId="0" fontId="14" fillId="0" borderId="0" xfId="7" applyFont="1" applyFill="1"/>
    <xf numFmtId="0" fontId="13" fillId="0" borderId="3" xfId="7" applyFont="1" applyBorder="1" applyAlignment="1">
      <alignment horizontal="left" vertical="center"/>
    </xf>
    <xf numFmtId="0" fontId="13" fillId="0" borderId="2" xfId="7" applyFont="1" applyBorder="1" applyAlignment="1">
      <alignment horizontal="center" vertical="center"/>
    </xf>
    <xf numFmtId="0" fontId="13" fillId="0" borderId="3" xfId="7" applyFont="1" applyBorder="1" applyAlignment="1">
      <alignment horizontal="center" vertical="center"/>
    </xf>
    <xf numFmtId="0" fontId="13" fillId="2" borderId="3" xfId="7" applyFont="1" applyFill="1" applyBorder="1" applyAlignment="1">
      <alignment horizontal="center" vertical="center"/>
    </xf>
    <xf numFmtId="0" fontId="13" fillId="0" borderId="10" xfId="7" applyFont="1" applyBorder="1" applyAlignment="1">
      <alignment horizontal="center" vertical="center"/>
    </xf>
    <xf numFmtId="0" fontId="14" fillId="0" borderId="0" xfId="7" applyFont="1"/>
    <xf numFmtId="0" fontId="13" fillId="0" borderId="0" xfId="7" applyFont="1" applyFill="1" applyBorder="1" applyAlignment="1">
      <alignment horizontal="left" wrapText="1"/>
    </xf>
    <xf numFmtId="0" fontId="13" fillId="0" borderId="3" xfId="7" applyFont="1" applyBorder="1" applyAlignment="1">
      <alignment horizontal="left" wrapText="1"/>
    </xf>
    <xf numFmtId="167" fontId="13" fillId="2" borderId="3" xfId="8" applyFont="1" applyFill="1" applyBorder="1"/>
    <xf numFmtId="0" fontId="13" fillId="0" borderId="11" xfId="7" applyFont="1" applyBorder="1" applyAlignment="1">
      <alignment horizontal="center"/>
    </xf>
    <xf numFmtId="167" fontId="13" fillId="0" borderId="3" xfId="8" applyFont="1" applyBorder="1"/>
    <xf numFmtId="167" fontId="13" fillId="0" borderId="2" xfId="8" applyFont="1" applyBorder="1"/>
    <xf numFmtId="167" fontId="13" fillId="0" borderId="10" xfId="8" applyFont="1" applyBorder="1"/>
    <xf numFmtId="0" fontId="13" fillId="0" borderId="24" xfId="7" applyFont="1" applyBorder="1" applyAlignment="1">
      <alignment horizontal="center"/>
    </xf>
    <xf numFmtId="0" fontId="13" fillId="0" borderId="25" xfId="7" applyFont="1" applyBorder="1"/>
    <xf numFmtId="167" fontId="13" fillId="0" borderId="17" xfId="8" applyFont="1" applyBorder="1"/>
    <xf numFmtId="167" fontId="13" fillId="2" borderId="17" xfId="8" applyFont="1" applyFill="1" applyBorder="1"/>
    <xf numFmtId="167" fontId="13" fillId="0" borderId="18" xfId="8" applyFont="1" applyBorder="1"/>
    <xf numFmtId="167" fontId="13" fillId="0" borderId="15" xfId="8" applyFont="1" applyBorder="1"/>
    <xf numFmtId="167" fontId="11" fillId="0" borderId="4" xfId="8" applyFont="1" applyBorder="1" applyAlignment="1">
      <alignment horizontal="left" wrapText="1"/>
    </xf>
    <xf numFmtId="167" fontId="11" fillId="0" borderId="6" xfId="8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3" xfId="7" applyFont="1" applyBorder="1" applyAlignment="1">
      <alignment horizontal="center" vertical="center"/>
    </xf>
    <xf numFmtId="0" fontId="10" fillId="0" borderId="12" xfId="7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0" fillId="0" borderId="2" xfId="7" applyFont="1" applyBorder="1" applyAlignment="1">
      <alignment horizontal="center" vertical="center"/>
    </xf>
    <xf numFmtId="0" fontId="10" fillId="0" borderId="20" xfId="7" applyFont="1" applyBorder="1" applyAlignment="1">
      <alignment horizontal="center" vertical="center"/>
    </xf>
    <xf numFmtId="0" fontId="10" fillId="0" borderId="13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0" fontId="10" fillId="0" borderId="21" xfId="7" applyFont="1" applyBorder="1" applyAlignment="1">
      <alignment horizontal="center" vertical="center" wrapText="1"/>
    </xf>
    <xf numFmtId="0" fontId="11" fillId="0" borderId="3" xfId="7" applyFont="1" applyFill="1" applyBorder="1" applyAlignment="1">
      <alignment horizontal="center" vertical="center"/>
    </xf>
    <xf numFmtId="0" fontId="11" fillId="0" borderId="12" xfId="7" applyFont="1" applyFill="1" applyBorder="1" applyAlignment="1">
      <alignment horizontal="center" vertical="center"/>
    </xf>
    <xf numFmtId="0" fontId="11" fillId="0" borderId="10" xfId="7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center" vertical="center"/>
    </xf>
    <xf numFmtId="0" fontId="10" fillId="0" borderId="21" xfId="7" applyFont="1" applyBorder="1" applyAlignment="1">
      <alignment horizontal="center" vertical="center"/>
    </xf>
    <xf numFmtId="0" fontId="10" fillId="0" borderId="22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0" fillId="0" borderId="23" xfId="7" applyFont="1" applyBorder="1" applyAlignment="1">
      <alignment horizontal="center" vertical="center"/>
    </xf>
  </cellXfs>
  <cellStyles count="9">
    <cellStyle name="Euro" xfId="2"/>
    <cellStyle name="Euro 2" xfId="8"/>
    <cellStyle name="Migliaia" xfId="1" builtinId="3" customBuiltin="1"/>
    <cellStyle name="Migliaia [0] 2" xfId="3"/>
    <cellStyle name="Normale" xfId="0" builtinId="0" customBuiltin="1"/>
    <cellStyle name="Normale 2" xfId="4"/>
    <cellStyle name="Normale 3" xfId="5"/>
    <cellStyle name="Normale 4" xfId="6"/>
    <cellStyle name="Normale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6"/>
  <sheetViews>
    <sheetView tabSelected="1" topLeftCell="A33" zoomScale="130" zoomScaleNormal="130" workbookViewId="0">
      <pane xSplit="1" topLeftCell="BL1" activePane="topRight" state="frozen"/>
      <selection activeCell="A2" sqref="A2"/>
      <selection pane="topRight" activeCell="BU60" sqref="BU60"/>
    </sheetView>
  </sheetViews>
  <sheetFormatPr defaultRowHeight="12.75" x14ac:dyDescent="0.2"/>
  <cols>
    <col min="1" max="1" width="9.140625" style="6"/>
    <col min="2" max="2" width="49.7109375" style="6" bestFit="1" customWidth="1"/>
    <col min="3" max="3" width="12.42578125" style="6" bestFit="1" customWidth="1"/>
    <col min="4" max="4" width="12.42578125" style="6" customWidth="1"/>
    <col min="5" max="5" width="12.42578125" style="6" bestFit="1" customWidth="1"/>
    <col min="6" max="7" width="11.5703125" style="6" customWidth="1"/>
    <col min="8" max="8" width="9.7109375" style="6" customWidth="1"/>
    <col min="9" max="9" width="11.140625" style="6" bestFit="1" customWidth="1"/>
    <col min="10" max="10" width="11.140625" style="6" customWidth="1"/>
    <col min="11" max="11" width="11.140625" style="6" bestFit="1" customWidth="1"/>
    <col min="12" max="14" width="12.42578125" style="6" customWidth="1"/>
    <col min="15" max="15" width="12" style="6" bestFit="1" customWidth="1"/>
    <col min="16" max="16" width="11.140625" style="6" customWidth="1"/>
    <col min="17" max="17" width="12" style="6" bestFit="1" customWidth="1"/>
    <col min="18" max="19" width="11.28515625" style="6" customWidth="1"/>
    <col min="20" max="20" width="11.140625" style="6" bestFit="1" customWidth="1"/>
    <col min="21" max="21" width="10" style="6" bestFit="1" customWidth="1"/>
    <col min="22" max="22" width="10" style="6" customWidth="1"/>
    <col min="23" max="23" width="8.140625" style="6" customWidth="1"/>
    <col min="24" max="25" width="12.42578125" style="6" customWidth="1"/>
    <col min="26" max="27" width="11.140625" style="6" bestFit="1" customWidth="1"/>
    <col min="28" max="28" width="11.140625" style="6" customWidth="1"/>
    <col min="29" max="29" width="12.28515625" style="6" customWidth="1"/>
    <col min="30" max="30" width="12.42578125" style="6" bestFit="1" customWidth="1"/>
    <col min="31" max="31" width="12.42578125" style="6" customWidth="1"/>
    <col min="32" max="32" width="12.42578125" style="6" bestFit="1" customWidth="1"/>
    <col min="33" max="33" width="10.7109375" style="6" bestFit="1" customWidth="1"/>
    <col min="34" max="34" width="10.28515625" style="6" customWidth="1"/>
    <col min="35" max="35" width="12" style="6" bestFit="1" customWidth="1"/>
    <col min="36" max="36" width="12.5703125" style="6" customWidth="1"/>
    <col min="37" max="37" width="10.85546875" style="6" customWidth="1"/>
    <col min="38" max="38" width="12.5703125" style="6" customWidth="1"/>
    <col min="39" max="59" width="9.5703125" style="6" customWidth="1"/>
    <col min="60" max="60" width="12" style="6" customWidth="1"/>
    <col min="61" max="61" width="9.5703125" style="6" customWidth="1"/>
    <col min="62" max="62" width="11.7109375" style="6" customWidth="1"/>
    <col min="63" max="63" width="11" style="6" customWidth="1"/>
    <col min="64" max="64" width="9.5703125" style="6" customWidth="1"/>
    <col min="65" max="65" width="11" style="6" customWidth="1"/>
    <col min="66" max="66" width="12.28515625" style="6" customWidth="1"/>
    <col min="67" max="67" width="9.5703125" style="6" customWidth="1"/>
    <col min="68" max="68" width="12.5703125" style="6" customWidth="1"/>
    <col min="69" max="69" width="11.7109375" style="6" customWidth="1"/>
    <col min="70" max="70" width="9.5703125" style="6" customWidth="1"/>
    <col min="71" max="71" width="12.42578125" style="6" customWidth="1"/>
    <col min="72" max="72" width="9.5703125" style="6" customWidth="1"/>
    <col min="73" max="73" width="15.28515625" style="6" customWidth="1"/>
    <col min="74" max="74" width="10.42578125" style="6" bestFit="1" customWidth="1"/>
    <col min="75" max="75" width="15.85546875" style="6" customWidth="1"/>
    <col min="76" max="16384" width="9.140625" style="6"/>
  </cols>
  <sheetData>
    <row r="1" spans="1:75" customFormat="1" ht="31.5" customHeight="1" x14ac:dyDescent="0.5">
      <c r="A1" s="5" t="s">
        <v>5</v>
      </c>
      <c r="B1" s="5"/>
      <c r="C1" s="5"/>
      <c r="D1" s="5"/>
    </row>
    <row r="2" spans="1:75" customFormat="1" ht="15" x14ac:dyDescent="0.25">
      <c r="A2" s="1"/>
      <c r="B2" s="1"/>
      <c r="C2" s="2"/>
      <c r="D2" s="2"/>
      <c r="E2" s="2"/>
      <c r="F2" s="2"/>
    </row>
    <row r="3" spans="1:75" customFormat="1" ht="15.75" customHeight="1" x14ac:dyDescent="0.3">
      <c r="A3" s="73" t="s">
        <v>37</v>
      </c>
      <c r="B3" s="73"/>
      <c r="C3" s="73"/>
      <c r="D3" s="73"/>
    </row>
    <row r="4" spans="1:75" customFormat="1" ht="15.75" customHeight="1" x14ac:dyDescent="0.3">
      <c r="A4" s="74" t="s">
        <v>0</v>
      </c>
      <c r="B4" s="74"/>
      <c r="C4" s="3"/>
      <c r="D4" s="3"/>
      <c r="E4" s="3"/>
      <c r="F4" s="3"/>
    </row>
    <row r="5" spans="1:75" customFormat="1" ht="15.75" customHeight="1" x14ac:dyDescent="0.25">
      <c r="A5" s="74" t="s">
        <v>1</v>
      </c>
      <c r="B5" s="74"/>
      <c r="C5" s="74"/>
      <c r="D5" s="74"/>
    </row>
    <row r="6" spans="1:75" customFormat="1" ht="15" x14ac:dyDescent="0.25">
      <c r="A6" s="4" t="s">
        <v>38</v>
      </c>
      <c r="B6" s="1"/>
      <c r="C6" s="2"/>
      <c r="D6" s="2"/>
      <c r="E6" s="2"/>
      <c r="F6" s="2"/>
    </row>
    <row r="7" spans="1:75" ht="16.5" thickBot="1" x14ac:dyDescent="0.3">
      <c r="A7" s="4" t="s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</row>
    <row r="8" spans="1:75" s="11" customFormat="1" ht="13.5" customHeight="1" thickTop="1" x14ac:dyDescent="0.2">
      <c r="A8" s="79" t="s">
        <v>36</v>
      </c>
      <c r="B8" s="80"/>
      <c r="C8" s="85">
        <v>1</v>
      </c>
      <c r="D8" s="85"/>
      <c r="E8" s="85"/>
      <c r="F8" s="85">
        <v>2</v>
      </c>
      <c r="G8" s="85"/>
      <c r="H8" s="85"/>
      <c r="I8" s="85">
        <v>3</v>
      </c>
      <c r="J8" s="85"/>
      <c r="K8" s="85"/>
      <c r="L8" s="85">
        <v>4</v>
      </c>
      <c r="M8" s="85"/>
      <c r="N8" s="85"/>
      <c r="O8" s="85">
        <v>5</v>
      </c>
      <c r="P8" s="85"/>
      <c r="Q8" s="85"/>
      <c r="R8" s="85">
        <v>6</v>
      </c>
      <c r="S8" s="85"/>
      <c r="T8" s="85"/>
      <c r="U8" s="85">
        <v>7</v>
      </c>
      <c r="V8" s="85"/>
      <c r="W8" s="85"/>
      <c r="X8" s="85">
        <v>8</v>
      </c>
      <c r="Y8" s="85"/>
      <c r="Z8" s="85"/>
      <c r="AA8" s="85">
        <v>9</v>
      </c>
      <c r="AB8" s="85"/>
      <c r="AC8" s="85"/>
      <c r="AD8" s="85">
        <v>10</v>
      </c>
      <c r="AE8" s="85"/>
      <c r="AF8" s="85"/>
      <c r="AG8" s="85">
        <v>11</v>
      </c>
      <c r="AH8" s="85"/>
      <c r="AI8" s="85"/>
      <c r="AJ8" s="85">
        <v>12</v>
      </c>
      <c r="AK8" s="85"/>
      <c r="AL8" s="85"/>
      <c r="AM8" s="85">
        <v>13</v>
      </c>
      <c r="AN8" s="85"/>
      <c r="AO8" s="85"/>
      <c r="AP8" s="85">
        <v>14</v>
      </c>
      <c r="AQ8" s="85"/>
      <c r="AR8" s="85"/>
      <c r="AS8" s="85">
        <v>15</v>
      </c>
      <c r="AT8" s="85"/>
      <c r="AU8" s="85"/>
      <c r="AV8" s="85">
        <v>16</v>
      </c>
      <c r="AW8" s="85"/>
      <c r="AX8" s="85"/>
      <c r="AY8" s="85">
        <v>17</v>
      </c>
      <c r="AZ8" s="85"/>
      <c r="BA8" s="85"/>
      <c r="BB8" s="85">
        <v>18</v>
      </c>
      <c r="BC8" s="85"/>
      <c r="BD8" s="85"/>
      <c r="BE8" s="85">
        <v>19</v>
      </c>
      <c r="BF8" s="85"/>
      <c r="BG8" s="85"/>
      <c r="BH8" s="85">
        <v>20</v>
      </c>
      <c r="BI8" s="85"/>
      <c r="BJ8" s="85"/>
      <c r="BK8" s="85">
        <v>50</v>
      </c>
      <c r="BL8" s="85"/>
      <c r="BM8" s="85"/>
      <c r="BN8" s="85">
        <v>60</v>
      </c>
      <c r="BO8" s="85"/>
      <c r="BP8" s="85"/>
      <c r="BQ8" s="85">
        <v>99</v>
      </c>
      <c r="BR8" s="85"/>
      <c r="BS8" s="85"/>
      <c r="BT8" s="85" t="s">
        <v>35</v>
      </c>
      <c r="BU8" s="90" t="s">
        <v>34</v>
      </c>
      <c r="BV8" s="90"/>
      <c r="BW8" s="91"/>
    </row>
    <row r="9" spans="1:75" s="11" customFormat="1" ht="24.75" customHeight="1" x14ac:dyDescent="0.2">
      <c r="A9" s="77"/>
      <c r="B9" s="81"/>
      <c r="C9" s="84" t="s">
        <v>39</v>
      </c>
      <c r="D9" s="84"/>
      <c r="E9" s="84"/>
      <c r="F9" s="84" t="s">
        <v>40</v>
      </c>
      <c r="G9" s="84"/>
      <c r="H9" s="84"/>
      <c r="I9" s="84" t="s">
        <v>41</v>
      </c>
      <c r="J9" s="84"/>
      <c r="K9" s="84"/>
      <c r="L9" s="84" t="s">
        <v>42</v>
      </c>
      <c r="M9" s="84"/>
      <c r="N9" s="84"/>
      <c r="O9" s="84" t="s">
        <v>43</v>
      </c>
      <c r="P9" s="84"/>
      <c r="Q9" s="84"/>
      <c r="R9" s="84" t="s">
        <v>44</v>
      </c>
      <c r="S9" s="84"/>
      <c r="T9" s="84"/>
      <c r="U9" s="84" t="s">
        <v>45</v>
      </c>
      <c r="V9" s="84"/>
      <c r="W9" s="84"/>
      <c r="X9" s="84" t="s">
        <v>46</v>
      </c>
      <c r="Y9" s="84"/>
      <c r="Z9" s="84"/>
      <c r="AA9" s="84" t="s">
        <v>47</v>
      </c>
      <c r="AB9" s="84"/>
      <c r="AC9" s="84"/>
      <c r="AD9" s="84" t="s">
        <v>48</v>
      </c>
      <c r="AE9" s="84"/>
      <c r="AF9" s="84"/>
      <c r="AG9" s="84" t="s">
        <v>49</v>
      </c>
      <c r="AH9" s="84"/>
      <c r="AI9" s="84"/>
      <c r="AJ9" s="84" t="s">
        <v>50</v>
      </c>
      <c r="AK9" s="84"/>
      <c r="AL9" s="84"/>
      <c r="AM9" s="84" t="s">
        <v>51</v>
      </c>
      <c r="AN9" s="84"/>
      <c r="AO9" s="84"/>
      <c r="AP9" s="84" t="s">
        <v>52</v>
      </c>
      <c r="AQ9" s="84"/>
      <c r="AR9" s="84"/>
      <c r="AS9" s="84" t="s">
        <v>53</v>
      </c>
      <c r="AT9" s="84"/>
      <c r="AU9" s="84"/>
      <c r="AV9" s="84" t="s">
        <v>54</v>
      </c>
      <c r="AW9" s="84"/>
      <c r="AX9" s="84"/>
      <c r="AY9" s="84" t="s">
        <v>55</v>
      </c>
      <c r="AZ9" s="84"/>
      <c r="BA9" s="84"/>
      <c r="BB9" s="84" t="s">
        <v>56</v>
      </c>
      <c r="BC9" s="84"/>
      <c r="BD9" s="84"/>
      <c r="BE9" s="84" t="s">
        <v>57</v>
      </c>
      <c r="BF9" s="84"/>
      <c r="BG9" s="84"/>
      <c r="BH9" s="84" t="s">
        <v>58</v>
      </c>
      <c r="BI9" s="84"/>
      <c r="BJ9" s="84"/>
      <c r="BK9" s="84" t="s">
        <v>59</v>
      </c>
      <c r="BL9" s="84"/>
      <c r="BM9" s="84"/>
      <c r="BN9" s="84" t="s">
        <v>60</v>
      </c>
      <c r="BO9" s="84"/>
      <c r="BP9" s="84"/>
      <c r="BQ9" s="84" t="s">
        <v>76</v>
      </c>
      <c r="BR9" s="84"/>
      <c r="BS9" s="84"/>
      <c r="BT9" s="84"/>
      <c r="BU9" s="92"/>
      <c r="BV9" s="92"/>
      <c r="BW9" s="93"/>
    </row>
    <row r="10" spans="1:75" s="11" customFormat="1" x14ac:dyDescent="0.2">
      <c r="A10" s="77"/>
      <c r="B10" s="81"/>
      <c r="C10" s="78" t="s">
        <v>33</v>
      </c>
      <c r="D10" s="78"/>
      <c r="E10" s="19" t="s">
        <v>32</v>
      </c>
      <c r="F10" s="78" t="s">
        <v>33</v>
      </c>
      <c r="G10" s="78"/>
      <c r="H10" s="19" t="s">
        <v>32</v>
      </c>
      <c r="I10" s="78" t="s">
        <v>33</v>
      </c>
      <c r="J10" s="78"/>
      <c r="K10" s="19" t="s">
        <v>32</v>
      </c>
      <c r="L10" s="78" t="s">
        <v>33</v>
      </c>
      <c r="M10" s="78"/>
      <c r="N10" s="19" t="s">
        <v>32</v>
      </c>
      <c r="O10" s="78" t="s">
        <v>33</v>
      </c>
      <c r="P10" s="78"/>
      <c r="Q10" s="19" t="s">
        <v>32</v>
      </c>
      <c r="R10" s="78" t="s">
        <v>33</v>
      </c>
      <c r="S10" s="78"/>
      <c r="T10" s="19" t="s">
        <v>32</v>
      </c>
      <c r="U10" s="78" t="s">
        <v>33</v>
      </c>
      <c r="V10" s="78"/>
      <c r="W10" s="19" t="s">
        <v>32</v>
      </c>
      <c r="X10" s="78" t="s">
        <v>33</v>
      </c>
      <c r="Y10" s="78"/>
      <c r="Z10" s="19" t="s">
        <v>32</v>
      </c>
      <c r="AA10" s="78" t="s">
        <v>33</v>
      </c>
      <c r="AB10" s="78"/>
      <c r="AC10" s="19" t="s">
        <v>32</v>
      </c>
      <c r="AD10" s="78" t="s">
        <v>33</v>
      </c>
      <c r="AE10" s="78"/>
      <c r="AF10" s="19" t="s">
        <v>32</v>
      </c>
      <c r="AG10" s="78" t="s">
        <v>33</v>
      </c>
      <c r="AH10" s="78"/>
      <c r="AI10" s="19" t="s">
        <v>32</v>
      </c>
      <c r="AJ10" s="78" t="s">
        <v>33</v>
      </c>
      <c r="AK10" s="78"/>
      <c r="AL10" s="19" t="s">
        <v>32</v>
      </c>
      <c r="AM10" s="78" t="s">
        <v>33</v>
      </c>
      <c r="AN10" s="78"/>
      <c r="AO10" s="19" t="s">
        <v>32</v>
      </c>
      <c r="AP10" s="78" t="s">
        <v>33</v>
      </c>
      <c r="AQ10" s="78"/>
      <c r="AR10" s="19" t="s">
        <v>32</v>
      </c>
      <c r="AS10" s="78" t="s">
        <v>33</v>
      </c>
      <c r="AT10" s="78"/>
      <c r="AU10" s="19" t="s">
        <v>32</v>
      </c>
      <c r="AV10" s="78" t="s">
        <v>33</v>
      </c>
      <c r="AW10" s="78"/>
      <c r="AX10" s="19" t="s">
        <v>32</v>
      </c>
      <c r="AY10" s="78" t="s">
        <v>33</v>
      </c>
      <c r="AZ10" s="78"/>
      <c r="BA10" s="19" t="s">
        <v>32</v>
      </c>
      <c r="BB10" s="78" t="s">
        <v>33</v>
      </c>
      <c r="BC10" s="78"/>
      <c r="BD10" s="19" t="s">
        <v>32</v>
      </c>
      <c r="BE10" s="78" t="s">
        <v>33</v>
      </c>
      <c r="BF10" s="78"/>
      <c r="BG10" s="19" t="s">
        <v>32</v>
      </c>
      <c r="BH10" s="78" t="s">
        <v>33</v>
      </c>
      <c r="BI10" s="78"/>
      <c r="BJ10" s="19" t="s">
        <v>32</v>
      </c>
      <c r="BK10" s="78" t="s">
        <v>33</v>
      </c>
      <c r="BL10" s="78"/>
      <c r="BM10" s="19" t="s">
        <v>32</v>
      </c>
      <c r="BN10" s="78" t="s">
        <v>33</v>
      </c>
      <c r="BO10" s="78"/>
      <c r="BP10" s="19" t="s">
        <v>32</v>
      </c>
      <c r="BQ10" s="78" t="s">
        <v>33</v>
      </c>
      <c r="BR10" s="78"/>
      <c r="BS10" s="19" t="s">
        <v>32</v>
      </c>
      <c r="BT10" s="19" t="s">
        <v>33</v>
      </c>
      <c r="BU10" s="78" t="s">
        <v>33</v>
      </c>
      <c r="BV10" s="78"/>
      <c r="BW10" s="45" t="s">
        <v>32</v>
      </c>
    </row>
    <row r="11" spans="1:75" s="11" customFormat="1" ht="64.5" thickBot="1" x14ac:dyDescent="0.25">
      <c r="A11" s="82"/>
      <c r="B11" s="83"/>
      <c r="C11" s="32"/>
      <c r="D11" s="32" t="s">
        <v>31</v>
      </c>
      <c r="E11" s="33"/>
      <c r="F11" s="33"/>
      <c r="G11" s="32" t="s">
        <v>31</v>
      </c>
      <c r="H11" s="33"/>
      <c r="I11" s="33"/>
      <c r="J11" s="32" t="s">
        <v>31</v>
      </c>
      <c r="K11" s="33"/>
      <c r="L11" s="33"/>
      <c r="M11" s="32" t="s">
        <v>31</v>
      </c>
      <c r="N11" s="33"/>
      <c r="O11" s="33"/>
      <c r="P11" s="32" t="s">
        <v>31</v>
      </c>
      <c r="Q11" s="33"/>
      <c r="R11" s="33"/>
      <c r="S11" s="32" t="s">
        <v>31</v>
      </c>
      <c r="T11" s="33"/>
      <c r="U11" s="33"/>
      <c r="V11" s="32" t="s">
        <v>31</v>
      </c>
      <c r="W11" s="33"/>
      <c r="X11" s="33"/>
      <c r="Y11" s="32" t="s">
        <v>31</v>
      </c>
      <c r="Z11" s="33"/>
      <c r="AA11" s="33"/>
      <c r="AB11" s="32" t="s">
        <v>31</v>
      </c>
      <c r="AC11" s="33"/>
      <c r="AD11" s="33"/>
      <c r="AE11" s="32" t="s">
        <v>31</v>
      </c>
      <c r="AF11" s="33"/>
      <c r="AG11" s="33"/>
      <c r="AH11" s="32" t="s">
        <v>31</v>
      </c>
      <c r="AI11" s="33"/>
      <c r="AJ11" s="33"/>
      <c r="AK11" s="32" t="s">
        <v>31</v>
      </c>
      <c r="AL11" s="33"/>
      <c r="AM11" s="33"/>
      <c r="AN11" s="32" t="s">
        <v>31</v>
      </c>
      <c r="AO11" s="33"/>
      <c r="AP11" s="33"/>
      <c r="AQ11" s="32" t="s">
        <v>31</v>
      </c>
      <c r="AR11" s="33"/>
      <c r="AS11" s="33"/>
      <c r="AT11" s="32" t="s">
        <v>31</v>
      </c>
      <c r="AU11" s="33"/>
      <c r="AV11" s="33"/>
      <c r="AW11" s="32" t="s">
        <v>31</v>
      </c>
      <c r="AX11" s="33"/>
      <c r="AY11" s="33"/>
      <c r="AZ11" s="32" t="s">
        <v>31</v>
      </c>
      <c r="BA11" s="33"/>
      <c r="BB11" s="33"/>
      <c r="BC11" s="32" t="s">
        <v>31</v>
      </c>
      <c r="BD11" s="33"/>
      <c r="BE11" s="33"/>
      <c r="BF11" s="32" t="s">
        <v>31</v>
      </c>
      <c r="BG11" s="33"/>
      <c r="BH11" s="33"/>
      <c r="BI11" s="32" t="s">
        <v>31</v>
      </c>
      <c r="BJ11" s="33"/>
      <c r="BK11" s="33"/>
      <c r="BL11" s="32" t="s">
        <v>31</v>
      </c>
      <c r="BM11" s="33"/>
      <c r="BN11" s="33"/>
      <c r="BO11" s="32" t="s">
        <v>31</v>
      </c>
      <c r="BP11" s="33"/>
      <c r="BQ11" s="33"/>
      <c r="BR11" s="32" t="s">
        <v>31</v>
      </c>
      <c r="BS11" s="33"/>
      <c r="BT11" s="41"/>
      <c r="BU11" s="42"/>
      <c r="BV11" s="43" t="s">
        <v>31</v>
      </c>
      <c r="BW11" s="44"/>
    </row>
    <row r="12" spans="1:75" s="11" customFormat="1" ht="13.5" thickTop="1" x14ac:dyDescent="0.2">
      <c r="A12" s="77"/>
      <c r="B12" s="75" t="s">
        <v>30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86"/>
      <c r="BU12" s="86"/>
      <c r="BV12" s="86"/>
      <c r="BW12" s="88"/>
    </row>
    <row r="13" spans="1:75" s="11" customFormat="1" x14ac:dyDescent="0.2">
      <c r="A13" s="77"/>
      <c r="B13" s="7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86"/>
      <c r="BU13" s="86"/>
      <c r="BV13" s="86"/>
      <c r="BW13" s="88"/>
    </row>
    <row r="14" spans="1:75" s="11" customFormat="1" x14ac:dyDescent="0.2">
      <c r="A14" s="77"/>
      <c r="B14" s="7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86"/>
      <c r="BU14" s="86"/>
      <c r="BV14" s="86"/>
      <c r="BW14" s="88"/>
    </row>
    <row r="15" spans="1:75" s="11" customFormat="1" ht="13.5" thickBot="1" x14ac:dyDescent="0.25">
      <c r="A15" s="77"/>
      <c r="B15" s="7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87"/>
      <c r="BU15" s="87"/>
      <c r="BV15" s="87"/>
      <c r="BW15" s="89"/>
    </row>
    <row r="16" spans="1:75" s="57" customFormat="1" ht="13.5" thickTop="1" x14ac:dyDescent="0.2">
      <c r="A16" s="77"/>
      <c r="B16" s="52" t="s">
        <v>64</v>
      </c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5"/>
      <c r="BS16" s="54"/>
      <c r="BT16" s="53"/>
      <c r="BU16" s="54"/>
      <c r="BV16" s="54"/>
      <c r="BW16" s="56"/>
    </row>
    <row r="17" spans="1:76" s="11" customFormat="1" x14ac:dyDescent="0.2">
      <c r="A17" s="35">
        <v>101</v>
      </c>
      <c r="B17" s="25" t="s">
        <v>29</v>
      </c>
      <c r="C17" s="13">
        <v>2026920</v>
      </c>
      <c r="D17" s="13"/>
      <c r="E17" s="13">
        <v>2082656.88</v>
      </c>
      <c r="F17" s="13"/>
      <c r="G17" s="13"/>
      <c r="H17" s="13"/>
      <c r="I17" s="13">
        <v>335000</v>
      </c>
      <c r="J17" s="13"/>
      <c r="K17" s="13">
        <v>335000</v>
      </c>
      <c r="L17" s="13">
        <v>27250</v>
      </c>
      <c r="M17" s="13"/>
      <c r="N17" s="13">
        <v>27250</v>
      </c>
      <c r="O17" s="13">
        <v>83300</v>
      </c>
      <c r="P17" s="12"/>
      <c r="Q17" s="13">
        <v>83300</v>
      </c>
      <c r="R17" s="13">
        <v>19500</v>
      </c>
      <c r="S17" s="13"/>
      <c r="T17" s="13">
        <v>19500</v>
      </c>
      <c r="U17" s="13"/>
      <c r="V17" s="13"/>
      <c r="W17" s="13"/>
      <c r="X17" s="13">
        <v>28800</v>
      </c>
      <c r="Y17" s="13"/>
      <c r="Z17" s="13">
        <v>30800</v>
      </c>
      <c r="AA17" s="13">
        <v>59100</v>
      </c>
      <c r="AB17" s="13"/>
      <c r="AC17" s="13">
        <v>59100</v>
      </c>
      <c r="AD17" s="13"/>
      <c r="AE17" s="13"/>
      <c r="AF17" s="13"/>
      <c r="AG17" s="13"/>
      <c r="AH17" s="13"/>
      <c r="AI17" s="13"/>
      <c r="AJ17" s="13">
        <v>329200</v>
      </c>
      <c r="AK17" s="13"/>
      <c r="AL17" s="13">
        <v>329200</v>
      </c>
      <c r="AM17" s="13"/>
      <c r="AN17" s="13"/>
      <c r="AO17" s="13"/>
      <c r="AP17" s="13">
        <v>100100</v>
      </c>
      <c r="AQ17" s="13"/>
      <c r="AR17" s="13">
        <v>100100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4"/>
      <c r="BS17" s="13"/>
      <c r="BT17" s="12"/>
      <c r="BU17" s="22">
        <f>SUM(C17,F17,I17,L17,O17,R17,U17,X17,AA17,AD17,AG17,AJ17,AM17,AP17,AS17,AV17,AY17,BB17,BE17,BH17,BK17,BN17,BQ17)</f>
        <v>3009170</v>
      </c>
      <c r="BV17" s="22">
        <f>SUM(D17,G17,J17,M17,P17,S17,V17,Y17,AB17,AE17,AH17,AK17,AN17,AQ17,AT17,AW17,AZ17,BC17,BF17,BI17,BL17,BO17,BR17)</f>
        <v>0</v>
      </c>
      <c r="BW17" s="36">
        <f t="shared" ref="BW17" si="0">SUM(E17,H17,K17,N17,Q17,T17,W17,Z17,AC17,AF17,AI17,AL17,AO17,AR17,AU17,AX17,BA17,BD17,BG17,BJ17,BM17,BP17,BS17)</f>
        <v>3066906.88</v>
      </c>
    </row>
    <row r="18" spans="1:76" s="11" customFormat="1" x14ac:dyDescent="0.2">
      <c r="A18" s="35">
        <v>102</v>
      </c>
      <c r="B18" s="26" t="s">
        <v>28</v>
      </c>
      <c r="C18" s="13">
        <v>173765</v>
      </c>
      <c r="D18" s="13"/>
      <c r="E18" s="13">
        <v>179096.29</v>
      </c>
      <c r="F18" s="13"/>
      <c r="G18" s="13"/>
      <c r="H18" s="13"/>
      <c r="I18" s="13">
        <v>22850</v>
      </c>
      <c r="J18" s="13"/>
      <c r="K18" s="13">
        <v>22850</v>
      </c>
      <c r="L18" s="13">
        <v>1900</v>
      </c>
      <c r="M18" s="13"/>
      <c r="N18" s="13">
        <v>1900</v>
      </c>
      <c r="O18" s="13">
        <v>8650</v>
      </c>
      <c r="P18" s="34"/>
      <c r="Q18" s="13">
        <v>9962.48</v>
      </c>
      <c r="R18" s="13">
        <v>9350</v>
      </c>
      <c r="S18" s="13"/>
      <c r="T18" s="13">
        <v>10636.14</v>
      </c>
      <c r="U18" s="13"/>
      <c r="V18" s="13"/>
      <c r="W18" s="13"/>
      <c r="X18" s="13">
        <v>2000</v>
      </c>
      <c r="Y18" s="13"/>
      <c r="Z18" s="13">
        <v>2088.12</v>
      </c>
      <c r="AA18" s="13">
        <v>4000</v>
      </c>
      <c r="AB18" s="13"/>
      <c r="AC18" s="13">
        <v>4000</v>
      </c>
      <c r="AD18" s="13">
        <v>30000</v>
      </c>
      <c r="AE18" s="13"/>
      <c r="AF18" s="13">
        <v>38311.54</v>
      </c>
      <c r="AG18" s="13">
        <v>300</v>
      </c>
      <c r="AH18" s="13"/>
      <c r="AI18" s="13">
        <v>339.94</v>
      </c>
      <c r="AJ18" s="13">
        <v>24650</v>
      </c>
      <c r="AK18" s="13"/>
      <c r="AL18" s="13">
        <v>27053.4</v>
      </c>
      <c r="AM18" s="13"/>
      <c r="AN18" s="13"/>
      <c r="AO18" s="13"/>
      <c r="AP18" s="13">
        <v>7000</v>
      </c>
      <c r="AQ18" s="13"/>
      <c r="AR18" s="13">
        <v>7000</v>
      </c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4"/>
      <c r="BS18" s="13"/>
      <c r="BT18" s="12"/>
      <c r="BU18" s="22">
        <f t="shared" ref="BU18:BU26" si="1">SUM(C18,F18,I18,L18,O18,R18,U18,X18,AA18,AD18,AG18,AJ18,AM18,AP18,AS18,AV18,AY18,BB18,BE18,BH18,BK18,BN18,BQ18)</f>
        <v>284465</v>
      </c>
      <c r="BV18" s="22">
        <f t="shared" ref="BV18:BV26" si="2">SUM(D18,G18,J18,M18,P18,S18,V18,Y18,AB18,AE18,AH18,AK18,AN18,AQ18,AT18,AW18,AZ18,BC18,BF18,BI18,BL18,BO18,BR18)</f>
        <v>0</v>
      </c>
      <c r="BW18" s="36">
        <f t="shared" ref="BW18:BW20" si="3">SUM(E18,H18,K18,N18,Q18,T18,W18,Z18,AC18,AF18,AI18,AL18,AO18,AR18,AU18,AX18,BA18,BD18,BG18,BJ18,BM18,BP18,BS18)</f>
        <v>303237.91000000003</v>
      </c>
    </row>
    <row r="19" spans="1:76" s="11" customFormat="1" x14ac:dyDescent="0.2">
      <c r="A19" s="35">
        <v>103</v>
      </c>
      <c r="B19" s="25" t="s">
        <v>27</v>
      </c>
      <c r="C19" s="13">
        <v>987921</v>
      </c>
      <c r="D19" s="13"/>
      <c r="E19" s="13">
        <v>1178888.04</v>
      </c>
      <c r="F19" s="13"/>
      <c r="G19" s="13"/>
      <c r="H19" s="13"/>
      <c r="I19" s="13">
        <v>198830</v>
      </c>
      <c r="J19" s="13"/>
      <c r="K19" s="13">
        <v>224757.18</v>
      </c>
      <c r="L19" s="13">
        <v>973100</v>
      </c>
      <c r="M19" s="13"/>
      <c r="N19" s="13">
        <v>1057749.07</v>
      </c>
      <c r="O19" s="13">
        <v>58950</v>
      </c>
      <c r="P19" s="34"/>
      <c r="Q19" s="13">
        <v>76266.080000000002</v>
      </c>
      <c r="R19" s="13">
        <v>300300</v>
      </c>
      <c r="S19" s="13"/>
      <c r="T19" s="13">
        <v>361985.12</v>
      </c>
      <c r="U19" s="13"/>
      <c r="V19" s="13"/>
      <c r="W19" s="13"/>
      <c r="X19" s="13">
        <v>2850</v>
      </c>
      <c r="Y19" s="13"/>
      <c r="Z19" s="13">
        <v>3290.74</v>
      </c>
      <c r="AA19" s="13">
        <v>253515</v>
      </c>
      <c r="AB19" s="13"/>
      <c r="AC19" s="13">
        <v>332720.11</v>
      </c>
      <c r="AD19" s="13">
        <v>497750</v>
      </c>
      <c r="AE19" s="13"/>
      <c r="AF19" s="13">
        <v>617385.54</v>
      </c>
      <c r="AG19" s="13">
        <v>16250</v>
      </c>
      <c r="AH19" s="13"/>
      <c r="AI19" s="13">
        <v>22724.33</v>
      </c>
      <c r="AJ19" s="13">
        <v>381652</v>
      </c>
      <c r="AK19" s="13"/>
      <c r="AL19" s="13">
        <v>463965.9</v>
      </c>
      <c r="AM19" s="13"/>
      <c r="AN19" s="13"/>
      <c r="AO19" s="13"/>
      <c r="AP19" s="13">
        <v>17100</v>
      </c>
      <c r="AQ19" s="13"/>
      <c r="AR19" s="13">
        <v>31186.400000000001</v>
      </c>
      <c r="AS19" s="13">
        <v>48000</v>
      </c>
      <c r="AT19" s="13"/>
      <c r="AU19" s="13">
        <v>59380</v>
      </c>
      <c r="AV19" s="13">
        <v>2600</v>
      </c>
      <c r="AW19" s="13"/>
      <c r="AX19" s="13">
        <v>3280.51</v>
      </c>
      <c r="AY19" s="13">
        <v>9500</v>
      </c>
      <c r="AZ19" s="13"/>
      <c r="BA19" s="13">
        <v>10571.1</v>
      </c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4"/>
      <c r="BS19" s="13"/>
      <c r="BT19" s="12"/>
      <c r="BU19" s="22">
        <f t="shared" si="1"/>
        <v>3748318</v>
      </c>
      <c r="BV19" s="22">
        <f t="shared" si="2"/>
        <v>0</v>
      </c>
      <c r="BW19" s="36">
        <f t="shared" si="3"/>
        <v>4444150.12</v>
      </c>
    </row>
    <row r="20" spans="1:76" s="11" customFormat="1" x14ac:dyDescent="0.2">
      <c r="A20" s="35">
        <v>104</v>
      </c>
      <c r="B20" s="25" t="s">
        <v>26</v>
      </c>
      <c r="C20" s="13">
        <v>38788</v>
      </c>
      <c r="D20" s="13"/>
      <c r="E20" s="13">
        <v>41204.949999999997</v>
      </c>
      <c r="F20" s="13"/>
      <c r="G20" s="13"/>
      <c r="H20" s="13"/>
      <c r="I20" s="13">
        <v>26000</v>
      </c>
      <c r="J20" s="13"/>
      <c r="K20" s="13">
        <v>38722.97</v>
      </c>
      <c r="L20" s="13">
        <v>302000</v>
      </c>
      <c r="M20" s="13"/>
      <c r="N20" s="13">
        <v>308927.18</v>
      </c>
      <c r="O20" s="13">
        <v>30000</v>
      </c>
      <c r="P20" s="34"/>
      <c r="Q20" s="13">
        <v>37170</v>
      </c>
      <c r="R20" s="13">
        <v>39000</v>
      </c>
      <c r="S20" s="13"/>
      <c r="T20" s="13">
        <v>41229.56</v>
      </c>
      <c r="U20" s="13"/>
      <c r="V20" s="13"/>
      <c r="W20" s="13"/>
      <c r="X20" s="13">
        <v>4500</v>
      </c>
      <c r="Y20" s="13"/>
      <c r="Z20" s="13">
        <v>4500</v>
      </c>
      <c r="AA20" s="13">
        <v>26100</v>
      </c>
      <c r="AB20" s="13"/>
      <c r="AC20" s="13">
        <v>35153.230000000003</v>
      </c>
      <c r="AD20" s="13"/>
      <c r="AE20" s="13"/>
      <c r="AF20" s="13"/>
      <c r="AG20" s="13"/>
      <c r="AH20" s="13"/>
      <c r="AI20" s="13"/>
      <c r="AJ20" s="13">
        <v>943870</v>
      </c>
      <c r="AK20" s="13"/>
      <c r="AL20" s="13">
        <v>1102444.1599999999</v>
      </c>
      <c r="AM20" s="13"/>
      <c r="AN20" s="13"/>
      <c r="AO20" s="13"/>
      <c r="AP20" s="13">
        <v>17000</v>
      </c>
      <c r="AQ20" s="13"/>
      <c r="AR20" s="13">
        <v>49300</v>
      </c>
      <c r="AS20" s="13">
        <v>5000</v>
      </c>
      <c r="AT20" s="13"/>
      <c r="AU20" s="13">
        <v>5000</v>
      </c>
      <c r="AV20" s="13"/>
      <c r="AW20" s="13"/>
      <c r="AX20" s="13"/>
      <c r="AY20" s="13">
        <v>58000</v>
      </c>
      <c r="AZ20" s="13"/>
      <c r="BA20" s="13">
        <v>108693.54</v>
      </c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4"/>
      <c r="BS20" s="13"/>
      <c r="BT20" s="12"/>
      <c r="BU20" s="22">
        <f t="shared" si="1"/>
        <v>1490258</v>
      </c>
      <c r="BV20" s="22">
        <f t="shared" si="2"/>
        <v>0</v>
      </c>
      <c r="BW20" s="36">
        <f t="shared" si="3"/>
        <v>1772345.5899999999</v>
      </c>
    </row>
    <row r="21" spans="1:76" s="11" customFormat="1" x14ac:dyDescent="0.2">
      <c r="A21" s="35">
        <v>105</v>
      </c>
      <c r="B21" s="25" t="s">
        <v>61</v>
      </c>
      <c r="C21" s="13">
        <v>0</v>
      </c>
      <c r="D21" s="13"/>
      <c r="E21" s="13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>
        <v>0</v>
      </c>
      <c r="BR21" s="14"/>
      <c r="BS21" s="13">
        <f>BQ21</f>
        <v>0</v>
      </c>
      <c r="BT21" s="12"/>
      <c r="BU21" s="22">
        <f t="shared" si="1"/>
        <v>0</v>
      </c>
      <c r="BV21" s="22">
        <f t="shared" si="2"/>
        <v>0</v>
      </c>
      <c r="BW21" s="36"/>
    </row>
    <row r="22" spans="1:76" s="11" customFormat="1" x14ac:dyDescent="0.2">
      <c r="A22" s="35">
        <v>106</v>
      </c>
      <c r="B22" s="25" t="s">
        <v>62</v>
      </c>
      <c r="C22" s="13">
        <v>0</v>
      </c>
      <c r="D22" s="13"/>
      <c r="E22" s="13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4"/>
      <c r="BS22" s="13"/>
      <c r="BT22" s="12"/>
      <c r="BU22" s="22">
        <f t="shared" si="1"/>
        <v>0</v>
      </c>
      <c r="BV22" s="22">
        <f t="shared" si="2"/>
        <v>0</v>
      </c>
      <c r="BW22" s="36"/>
    </row>
    <row r="23" spans="1:76" s="11" customFormat="1" x14ac:dyDescent="0.2">
      <c r="A23" s="35">
        <v>107</v>
      </c>
      <c r="B23" s="25" t="s">
        <v>25</v>
      </c>
      <c r="C23" s="13">
        <v>500</v>
      </c>
      <c r="D23" s="13"/>
      <c r="E23" s="13">
        <v>500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199</v>
      </c>
      <c r="AB23" s="13"/>
      <c r="AC23" s="13">
        <v>199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/>
      <c r="BS23" s="13"/>
      <c r="BT23" s="12"/>
      <c r="BU23" s="22">
        <f t="shared" si="1"/>
        <v>699</v>
      </c>
      <c r="BV23" s="22">
        <f t="shared" si="2"/>
        <v>0</v>
      </c>
      <c r="BW23" s="36">
        <f t="shared" ref="BW23:BW26" si="4">SUM(E23,H23,K23,N23,Q23,T23,W23,Z23,AC23,AF23,AI23,AL23,AO23,AR23,AU23,AX23,BA23,BD23,BG23,BJ23,BM23,BP23,BS23)</f>
        <v>699</v>
      </c>
    </row>
    <row r="24" spans="1:76" s="11" customFormat="1" x14ac:dyDescent="0.2">
      <c r="A24" s="35">
        <v>108</v>
      </c>
      <c r="B24" s="25" t="s">
        <v>24</v>
      </c>
      <c r="C24" s="13">
        <v>0</v>
      </c>
      <c r="D24" s="13"/>
      <c r="E24" s="13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13"/>
      <c r="BT24" s="12"/>
      <c r="BU24" s="22">
        <f t="shared" si="1"/>
        <v>0</v>
      </c>
      <c r="BV24" s="22">
        <f t="shared" si="2"/>
        <v>0</v>
      </c>
      <c r="BW24" s="36"/>
    </row>
    <row r="25" spans="1:76" s="11" customFormat="1" x14ac:dyDescent="0.2">
      <c r="A25" s="35">
        <v>109</v>
      </c>
      <c r="B25" s="25" t="s">
        <v>23</v>
      </c>
      <c r="C25" s="13">
        <v>13600</v>
      </c>
      <c r="D25" s="13"/>
      <c r="E25" s="13">
        <v>13600</v>
      </c>
      <c r="F25" s="13"/>
      <c r="G25" s="13"/>
      <c r="H25" s="13"/>
      <c r="I25" s="13">
        <v>2000</v>
      </c>
      <c r="J25" s="13"/>
      <c r="K25" s="13">
        <v>2097.8000000000002</v>
      </c>
      <c r="L25" s="13">
        <v>1000</v>
      </c>
      <c r="M25" s="13"/>
      <c r="N25" s="13">
        <v>1290</v>
      </c>
      <c r="O25" s="13">
        <v>0</v>
      </c>
      <c r="P25" s="3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>
        <v>4500</v>
      </c>
      <c r="AK25" s="13"/>
      <c r="AL25" s="13">
        <v>4500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4"/>
      <c r="BS25" s="13"/>
      <c r="BT25" s="12"/>
      <c r="BU25" s="22">
        <f t="shared" si="1"/>
        <v>21100</v>
      </c>
      <c r="BV25" s="22">
        <f t="shared" si="2"/>
        <v>0</v>
      </c>
      <c r="BW25" s="36">
        <f t="shared" si="4"/>
        <v>21487.8</v>
      </c>
    </row>
    <row r="26" spans="1:76" s="11" customFormat="1" x14ac:dyDescent="0.2">
      <c r="A26" s="35">
        <v>110</v>
      </c>
      <c r="B26" s="25" t="s">
        <v>22</v>
      </c>
      <c r="C26" s="13">
        <v>108150</v>
      </c>
      <c r="D26" s="13"/>
      <c r="E26" s="13">
        <v>108129</v>
      </c>
      <c r="F26" s="13"/>
      <c r="G26" s="13"/>
      <c r="H26" s="13"/>
      <c r="I26" s="13">
        <v>1450</v>
      </c>
      <c r="J26" s="13"/>
      <c r="K26" s="13">
        <v>1450</v>
      </c>
      <c r="L26" s="13"/>
      <c r="M26" s="13"/>
      <c r="N26" s="13"/>
      <c r="O26" s="13"/>
      <c r="P26" s="3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>
        <v>2200</v>
      </c>
      <c r="AH26" s="13"/>
      <c r="AI26" s="13">
        <v>2312.46</v>
      </c>
      <c r="AJ26" s="13">
        <v>1200</v>
      </c>
      <c r="AK26" s="13"/>
      <c r="AL26" s="13">
        <v>1620</v>
      </c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>
        <v>627702.18999999994</v>
      </c>
      <c r="BI26" s="13"/>
      <c r="BJ26" s="13">
        <v>52702.19</v>
      </c>
      <c r="BK26" s="13"/>
      <c r="BL26" s="13"/>
      <c r="BM26" s="13"/>
      <c r="BN26" s="13"/>
      <c r="BO26" s="13"/>
      <c r="BP26" s="13"/>
      <c r="BQ26" s="13"/>
      <c r="BR26" s="14"/>
      <c r="BS26" s="13"/>
      <c r="BT26" s="12"/>
      <c r="BU26" s="22">
        <f t="shared" si="1"/>
        <v>740702.19</v>
      </c>
      <c r="BV26" s="22">
        <f t="shared" si="2"/>
        <v>0</v>
      </c>
      <c r="BW26" s="36">
        <f t="shared" si="4"/>
        <v>166213.65000000002</v>
      </c>
    </row>
    <row r="27" spans="1:76" s="51" customFormat="1" x14ac:dyDescent="0.2">
      <c r="A27" s="46">
        <v>100</v>
      </c>
      <c r="B27" s="47" t="s">
        <v>63</v>
      </c>
      <c r="C27" s="48">
        <f>SUM(C17:C26)</f>
        <v>3349644</v>
      </c>
      <c r="D27" s="48"/>
      <c r="E27" s="48">
        <f>SUM(E17:E26)</f>
        <v>3604075.16</v>
      </c>
      <c r="F27" s="48">
        <f>SUM(F17:F26)</f>
        <v>0</v>
      </c>
      <c r="G27" s="48"/>
      <c r="H27" s="48">
        <f>SUM(H17:H26)</f>
        <v>0</v>
      </c>
      <c r="I27" s="48">
        <f>SUM(I17:I26)</f>
        <v>586130</v>
      </c>
      <c r="J27" s="48"/>
      <c r="K27" s="48">
        <f>SUM(K17:K26)</f>
        <v>624877.94999999995</v>
      </c>
      <c r="L27" s="48">
        <f>SUM(L17:L26)</f>
        <v>1305250</v>
      </c>
      <c r="M27" s="48"/>
      <c r="N27" s="48">
        <f>SUM(N17:N26)</f>
        <v>1397116.25</v>
      </c>
      <c r="O27" s="48">
        <f>SUM(O17:O26)</f>
        <v>180900</v>
      </c>
      <c r="P27" s="48"/>
      <c r="Q27" s="48">
        <f>SUM(Q17:Q26)</f>
        <v>206698.56</v>
      </c>
      <c r="R27" s="48">
        <f>SUM(R17:R26)</f>
        <v>368150</v>
      </c>
      <c r="S27" s="48"/>
      <c r="T27" s="48">
        <f>SUM(T17:T26)</f>
        <v>433350.82</v>
      </c>
      <c r="U27" s="48">
        <f>SUM(U17:U26)</f>
        <v>0</v>
      </c>
      <c r="V27" s="48"/>
      <c r="W27" s="48">
        <f>SUM(W17:W26)</f>
        <v>0</v>
      </c>
      <c r="X27" s="48">
        <f>SUM(X17:X26)</f>
        <v>38150</v>
      </c>
      <c r="Y27" s="48"/>
      <c r="Z27" s="48">
        <f>SUM(Z17:Z26)</f>
        <v>40678.86</v>
      </c>
      <c r="AA27" s="48">
        <f>SUM(AA17:AA26)</f>
        <v>342914</v>
      </c>
      <c r="AB27" s="48"/>
      <c r="AC27" s="48">
        <f>SUM(AC17:AC26)</f>
        <v>431172.33999999997</v>
      </c>
      <c r="AD27" s="48">
        <f>SUM(AD17:AD26)</f>
        <v>527750</v>
      </c>
      <c r="AE27" s="48"/>
      <c r="AF27" s="48">
        <f>SUM(AF17:AF26)</f>
        <v>655697.08000000007</v>
      </c>
      <c r="AG27" s="48">
        <f>SUM(AG17:AG26)</f>
        <v>18750</v>
      </c>
      <c r="AH27" s="48"/>
      <c r="AI27" s="48">
        <f>SUM(AI17:AI26)</f>
        <v>25376.73</v>
      </c>
      <c r="AJ27" s="48">
        <f>SUM(AJ17:AJ26)</f>
        <v>1685072</v>
      </c>
      <c r="AK27" s="48"/>
      <c r="AL27" s="48">
        <f>SUM(AL17:AL26)</f>
        <v>1928783.46</v>
      </c>
      <c r="AM27" s="48">
        <f>SUM(AM17:AM26)</f>
        <v>0</v>
      </c>
      <c r="AN27" s="48"/>
      <c r="AO27" s="48">
        <f>SUM(AO17:AO26)</f>
        <v>0</v>
      </c>
      <c r="AP27" s="48">
        <f>SUM(AP17:AP26)</f>
        <v>141200</v>
      </c>
      <c r="AQ27" s="48"/>
      <c r="AR27" s="48">
        <f>SUM(AR17:AR26)</f>
        <v>187586.4</v>
      </c>
      <c r="AS27" s="48">
        <f>SUM(AS17:AS26)</f>
        <v>53000</v>
      </c>
      <c r="AT27" s="48"/>
      <c r="AU27" s="48">
        <f>SUM(AU17:AU26)</f>
        <v>64380</v>
      </c>
      <c r="AV27" s="48">
        <f>SUM(AV17:AV26)</f>
        <v>2600</v>
      </c>
      <c r="AW27" s="48"/>
      <c r="AX27" s="48">
        <f>SUM(AX17:AX26)</f>
        <v>3280.51</v>
      </c>
      <c r="AY27" s="48">
        <f>SUM(AY17:AY26)</f>
        <v>67500</v>
      </c>
      <c r="AZ27" s="48"/>
      <c r="BA27" s="48">
        <f>SUM(BA17:BA26)</f>
        <v>119264.64</v>
      </c>
      <c r="BB27" s="48">
        <f>SUM(BB17:BB26)</f>
        <v>0</v>
      </c>
      <c r="BC27" s="48"/>
      <c r="BD27" s="48">
        <f>SUM(BD17:BD26)</f>
        <v>0</v>
      </c>
      <c r="BE27" s="48">
        <f>SUM(BE17:BE26)</f>
        <v>0</v>
      </c>
      <c r="BF27" s="48"/>
      <c r="BG27" s="48">
        <f>SUM(BG17:BG26)</f>
        <v>0</v>
      </c>
      <c r="BH27" s="48">
        <f>SUM(BH17:BH26)</f>
        <v>627702.18999999994</v>
      </c>
      <c r="BI27" s="48"/>
      <c r="BJ27" s="48">
        <f>SUM(BJ17:BJ26)</f>
        <v>52702.19</v>
      </c>
      <c r="BK27" s="48">
        <f>SUM(BK17:BK26)</f>
        <v>0</v>
      </c>
      <c r="BL27" s="48"/>
      <c r="BM27" s="48">
        <f>SUM(BM17:BM26)</f>
        <v>0</v>
      </c>
      <c r="BN27" s="48">
        <f>SUM(BN17:BN26)</f>
        <v>0</v>
      </c>
      <c r="BO27" s="48"/>
      <c r="BP27" s="48">
        <f>SUM(BP17:BP26)</f>
        <v>0</v>
      </c>
      <c r="BQ27" s="48">
        <f>SUM(BQ17:BQ26)</f>
        <v>0</v>
      </c>
      <c r="BR27" s="14"/>
      <c r="BS27" s="48">
        <f>SUM(BS17:BS26)</f>
        <v>0</v>
      </c>
      <c r="BT27" s="49"/>
      <c r="BU27" s="48">
        <f>SUM(BU17:BU26)</f>
        <v>9294712.1899999995</v>
      </c>
      <c r="BV27" s="48">
        <f>SUM(BV17:BV26)</f>
        <v>0</v>
      </c>
      <c r="BW27" s="50">
        <f>SUM(BW17:BW26)</f>
        <v>9775040.9500000011</v>
      </c>
    </row>
    <row r="28" spans="1:76" s="23" customFormat="1" x14ac:dyDescent="0.2">
      <c r="A28" s="37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14"/>
      <c r="BS28" s="22"/>
      <c r="BT28" s="38"/>
      <c r="BU28" s="22"/>
      <c r="BV28" s="22"/>
      <c r="BW28" s="36"/>
    </row>
    <row r="29" spans="1:76" s="23" customFormat="1" x14ac:dyDescent="0.2">
      <c r="A29" s="37"/>
      <c r="B29" s="52" t="s">
        <v>65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14"/>
      <c r="BS29" s="22"/>
      <c r="BT29" s="38"/>
      <c r="BU29" s="22"/>
      <c r="BV29" s="22"/>
      <c r="BW29" s="36"/>
    </row>
    <row r="30" spans="1:76" s="11" customFormat="1" x14ac:dyDescent="0.2">
      <c r="A30" s="35">
        <v>201</v>
      </c>
      <c r="B30" s="18" t="s">
        <v>21</v>
      </c>
      <c r="C30" s="22">
        <v>0</v>
      </c>
      <c r="D30" s="22"/>
      <c r="E30" s="13">
        <v>0</v>
      </c>
      <c r="F30" s="13"/>
      <c r="G30" s="13"/>
      <c r="H30" s="13"/>
      <c r="I30" s="13">
        <v>0</v>
      </c>
      <c r="J30" s="13"/>
      <c r="K30" s="13"/>
      <c r="L30" s="22"/>
      <c r="M30" s="22"/>
      <c r="N30" s="13"/>
      <c r="O30" s="22"/>
      <c r="P30" s="22"/>
      <c r="Q30" s="13"/>
      <c r="R30" s="22"/>
      <c r="S30" s="22"/>
      <c r="T30" s="13"/>
      <c r="U30" s="13"/>
      <c r="V30" s="13"/>
      <c r="W30" s="13"/>
      <c r="X30" s="13"/>
      <c r="Y30" s="13"/>
      <c r="Z30" s="13"/>
      <c r="AA30" s="22"/>
      <c r="AB30" s="22"/>
      <c r="AC30" s="13"/>
      <c r="AD30" s="22"/>
      <c r="AE30" s="22"/>
      <c r="AF30" s="13"/>
      <c r="AG30" s="13"/>
      <c r="AH30" s="13"/>
      <c r="AI30" s="13"/>
      <c r="AJ30" s="13"/>
      <c r="AK30" s="13"/>
      <c r="AL30" s="13">
        <v>0</v>
      </c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4"/>
      <c r="BS30" s="13"/>
      <c r="BT30" s="12"/>
      <c r="BU30" s="22">
        <f>SUM(C30,F30,I30,L30,O30,R30,U30,X30,AA30,AD30,AG30,AJ30,AM30,AP30,AS30,AV30,AY30,BB30,BE30,BH30,BK30,BN30,BQ30)</f>
        <v>0</v>
      </c>
      <c r="BV30" s="22">
        <f>SUM(D30,G30,J30,M30,P30,S30,V30,Y30,AB30,AE30,AH30,AK30,AN30,AQ30,AT30,AW30,AZ30,BC30,BF30,BI30,BL30,BO30,BR30)</f>
        <v>0</v>
      </c>
      <c r="BW30" s="36"/>
    </row>
    <row r="31" spans="1:76" s="11" customFormat="1" x14ac:dyDescent="0.2">
      <c r="A31" s="35">
        <v>202</v>
      </c>
      <c r="B31" s="18" t="s">
        <v>20</v>
      </c>
      <c r="C31" s="13">
        <v>338816.17</v>
      </c>
      <c r="D31" s="13"/>
      <c r="E31" s="13">
        <v>338889.15</v>
      </c>
      <c r="F31" s="13"/>
      <c r="G31" s="13"/>
      <c r="H31" s="13"/>
      <c r="I31" s="13">
        <v>108556</v>
      </c>
      <c r="J31" s="13"/>
      <c r="K31" s="13">
        <v>122095.56</v>
      </c>
      <c r="L31" s="13">
        <v>49160.76</v>
      </c>
      <c r="M31" s="13"/>
      <c r="N31" s="13">
        <v>67103.67</v>
      </c>
      <c r="O31" s="13">
        <v>1704842.69</v>
      </c>
      <c r="P31" s="13"/>
      <c r="Q31" s="13">
        <v>1395751.19</v>
      </c>
      <c r="R31" s="13">
        <v>274338.98</v>
      </c>
      <c r="S31" s="13"/>
      <c r="T31" s="13">
        <v>274338.99</v>
      </c>
      <c r="U31" s="13"/>
      <c r="V31" s="13"/>
      <c r="W31" s="13"/>
      <c r="X31" s="13">
        <v>64332.79</v>
      </c>
      <c r="Y31" s="13"/>
      <c r="Z31" s="13">
        <v>65601.59</v>
      </c>
      <c r="AA31" s="13">
        <v>29030</v>
      </c>
      <c r="AB31" s="13"/>
      <c r="AC31" s="13">
        <v>29030</v>
      </c>
      <c r="AD31" s="13">
        <v>5674500.0800000001</v>
      </c>
      <c r="AE31" s="13"/>
      <c r="AF31" s="13">
        <v>5682400.46</v>
      </c>
      <c r="AG31" s="13">
        <v>208172</v>
      </c>
      <c r="AH31" s="13"/>
      <c r="AI31" s="13">
        <v>208172</v>
      </c>
      <c r="AJ31" s="13">
        <v>159971.13</v>
      </c>
      <c r="AK31" s="13"/>
      <c r="AL31" s="13">
        <v>159971.13</v>
      </c>
      <c r="AM31" s="13"/>
      <c r="AN31" s="13"/>
      <c r="AO31" s="13"/>
      <c r="AP31" s="13">
        <v>3195.18</v>
      </c>
      <c r="AQ31" s="13"/>
      <c r="AR31" s="13">
        <v>11663.99</v>
      </c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4"/>
      <c r="BS31" s="13"/>
      <c r="BT31" s="12"/>
      <c r="BU31" s="22">
        <f t="shared" ref="BU31:BV34" si="5">SUM(C31,F31,I31,L31,O31,R31,U31,X31,AA31,AD31,AG31,AJ31,AM31,AP31,AS31,AV31,AY31,BB31,BE31,BH31,BK31,BN31,BQ31)</f>
        <v>8614915.7800000012</v>
      </c>
      <c r="BV31" s="22">
        <f t="shared" si="5"/>
        <v>0</v>
      </c>
      <c r="BW31" s="36">
        <f t="shared" ref="BW31:BW34" si="6">SUM(E31,H31,K31,N31,Q31,T31,W31,Z31,AC31,AF31,AI31,AL31,AO31,AR31,AU31,AX31,BA31,BD31,BG31,BJ31,BM31,BP31,BS31)</f>
        <v>8355017.7299999995</v>
      </c>
      <c r="BX31" s="21"/>
    </row>
    <row r="32" spans="1:76" s="11" customFormat="1" x14ac:dyDescent="0.2">
      <c r="A32" s="35">
        <v>203</v>
      </c>
      <c r="B32" s="20" t="s">
        <v>19</v>
      </c>
      <c r="C32" s="13">
        <v>0</v>
      </c>
      <c r="D32" s="13"/>
      <c r="E32" s="13"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750000</v>
      </c>
      <c r="AK32" s="13"/>
      <c r="AL32" s="13">
        <v>500000</v>
      </c>
      <c r="AM32" s="13"/>
      <c r="AN32" s="13"/>
      <c r="AO32" s="13"/>
      <c r="AP32" s="13"/>
      <c r="AQ32" s="13"/>
      <c r="AR32" s="13">
        <v>0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13"/>
      <c r="BT32" s="12"/>
      <c r="BU32" s="22">
        <f t="shared" si="5"/>
        <v>750000</v>
      </c>
      <c r="BV32" s="22">
        <f t="shared" si="5"/>
        <v>0</v>
      </c>
      <c r="BW32" s="36">
        <f t="shared" si="6"/>
        <v>500000</v>
      </c>
    </row>
    <row r="33" spans="1:75" s="11" customFormat="1" x14ac:dyDescent="0.2">
      <c r="A33" s="35">
        <v>204</v>
      </c>
      <c r="B33" s="18" t="s">
        <v>18</v>
      </c>
      <c r="C33" s="13">
        <v>0</v>
      </c>
      <c r="D33" s="13"/>
      <c r="E33" s="13"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>
        <v>15000</v>
      </c>
      <c r="P33" s="13"/>
      <c r="Q33" s="13">
        <v>49962.53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>
        <v>0</v>
      </c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4"/>
      <c r="BS33" s="13"/>
      <c r="BT33" s="12"/>
      <c r="BU33" s="22">
        <f t="shared" si="5"/>
        <v>15000</v>
      </c>
      <c r="BV33" s="22">
        <f t="shared" si="5"/>
        <v>0</v>
      </c>
      <c r="BW33" s="36">
        <f t="shared" si="6"/>
        <v>49962.53</v>
      </c>
    </row>
    <row r="34" spans="1:75" s="11" customFormat="1" x14ac:dyDescent="0.2">
      <c r="A34" s="35">
        <v>205</v>
      </c>
      <c r="B34" s="20" t="s">
        <v>17</v>
      </c>
      <c r="C34" s="13">
        <v>145000</v>
      </c>
      <c r="D34" s="13"/>
      <c r="E34" s="13">
        <v>15000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>
        <v>0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4"/>
      <c r="BS34" s="13"/>
      <c r="BT34" s="12"/>
      <c r="BU34" s="22">
        <f t="shared" si="5"/>
        <v>145000</v>
      </c>
      <c r="BV34" s="22">
        <f t="shared" si="5"/>
        <v>0</v>
      </c>
      <c r="BW34" s="36">
        <f t="shared" si="6"/>
        <v>15000</v>
      </c>
    </row>
    <row r="35" spans="1:75" s="51" customFormat="1" x14ac:dyDescent="0.2">
      <c r="A35" s="46">
        <v>200</v>
      </c>
      <c r="B35" s="58" t="s">
        <v>66</v>
      </c>
      <c r="C35" s="48">
        <f>SUM(C30:C34)</f>
        <v>483816.17</v>
      </c>
      <c r="D35" s="48"/>
      <c r="E35" s="48">
        <f>SUM(E30:E34)</f>
        <v>353889.15</v>
      </c>
      <c r="F35" s="48">
        <f>SUM(F30:F34)</f>
        <v>0</v>
      </c>
      <c r="G35" s="48"/>
      <c r="H35" s="48">
        <f>SUM(H30:H34)</f>
        <v>0</v>
      </c>
      <c r="I35" s="48">
        <f>SUM(I30:I34)</f>
        <v>108556</v>
      </c>
      <c r="J35" s="48"/>
      <c r="K35" s="48">
        <f>SUM(K30:K34)</f>
        <v>122095.56</v>
      </c>
      <c r="L35" s="48">
        <f>SUM(L30:L34)</f>
        <v>49160.76</v>
      </c>
      <c r="M35" s="48"/>
      <c r="N35" s="48">
        <f>SUM(N30:N34)</f>
        <v>67103.67</v>
      </c>
      <c r="O35" s="48">
        <f>SUM(O30:O34)</f>
        <v>1719842.69</v>
      </c>
      <c r="P35" s="48"/>
      <c r="Q35" s="48">
        <f>SUM(Q30:Q34)</f>
        <v>1445713.72</v>
      </c>
      <c r="R35" s="48">
        <f>SUM(R30:R34)</f>
        <v>274338.98</v>
      </c>
      <c r="S35" s="48"/>
      <c r="T35" s="48">
        <f>SUM(T30:T34)</f>
        <v>274338.99</v>
      </c>
      <c r="U35" s="48">
        <f>SUM(U30:U34)</f>
        <v>0</v>
      </c>
      <c r="V35" s="48"/>
      <c r="W35" s="48">
        <f>SUM(W30:W34)</f>
        <v>0</v>
      </c>
      <c r="X35" s="48">
        <f>SUM(X30:X34)</f>
        <v>64332.79</v>
      </c>
      <c r="Y35" s="48"/>
      <c r="Z35" s="48">
        <f>SUM(Z30:Z34)</f>
        <v>65601.59</v>
      </c>
      <c r="AA35" s="48">
        <f>SUM(AA30:AA34)</f>
        <v>29030</v>
      </c>
      <c r="AB35" s="48"/>
      <c r="AC35" s="48">
        <f>SUM(AC30:AC34)</f>
        <v>29030</v>
      </c>
      <c r="AD35" s="48">
        <f>SUM(AD30:AD34)</f>
        <v>5674500.0800000001</v>
      </c>
      <c r="AE35" s="48"/>
      <c r="AF35" s="48">
        <f>SUM(AF30:AF34)</f>
        <v>5682400.46</v>
      </c>
      <c r="AG35" s="48">
        <f>SUM(AG30:AG34)</f>
        <v>208172</v>
      </c>
      <c r="AH35" s="48"/>
      <c r="AI35" s="48">
        <f>SUM(AI30:AI34)</f>
        <v>208172</v>
      </c>
      <c r="AJ35" s="48">
        <f>SUM(AJ30:AJ34)</f>
        <v>909971.13</v>
      </c>
      <c r="AK35" s="48"/>
      <c r="AL35" s="48">
        <f>SUM(AL30:AL34)</f>
        <v>659971.13</v>
      </c>
      <c r="AM35" s="48">
        <f>SUM(AM30:AM34)</f>
        <v>0</v>
      </c>
      <c r="AN35" s="48"/>
      <c r="AO35" s="48">
        <f>SUM(AO30:AO34)</f>
        <v>0</v>
      </c>
      <c r="AP35" s="48">
        <f>SUM(AP30:AP34)</f>
        <v>3195.18</v>
      </c>
      <c r="AQ35" s="48"/>
      <c r="AR35" s="48">
        <f>SUM(AR30:AR34)</f>
        <v>11663.99</v>
      </c>
      <c r="AS35" s="48">
        <f>SUM(AS30:AS34)</f>
        <v>0</v>
      </c>
      <c r="AT35" s="48"/>
      <c r="AU35" s="48">
        <f>SUM(AU30:AU34)</f>
        <v>0</v>
      </c>
      <c r="AV35" s="48">
        <f>SUM(AV30:AV34)</f>
        <v>0</v>
      </c>
      <c r="AW35" s="48"/>
      <c r="AX35" s="48">
        <f>SUM(AX30:AX34)</f>
        <v>0</v>
      </c>
      <c r="AY35" s="48">
        <f>SUM(AY30:AY34)</f>
        <v>0</v>
      </c>
      <c r="AZ35" s="48"/>
      <c r="BA35" s="48">
        <f>SUM(BA30:BA34)</f>
        <v>0</v>
      </c>
      <c r="BB35" s="48">
        <f>SUM(BB30:BB34)</f>
        <v>0</v>
      </c>
      <c r="BC35" s="48"/>
      <c r="BD35" s="48">
        <f>SUM(BD30:BD34)</f>
        <v>0</v>
      </c>
      <c r="BE35" s="48">
        <f>SUM(BE30:BE34)</f>
        <v>0</v>
      </c>
      <c r="BF35" s="48"/>
      <c r="BG35" s="48">
        <f>SUM(BG30:BG34)</f>
        <v>0</v>
      </c>
      <c r="BH35" s="48">
        <f>SUM(BH30:BH34)</f>
        <v>0</v>
      </c>
      <c r="BI35" s="48"/>
      <c r="BJ35" s="48">
        <f>SUM(BJ30:BJ34)</f>
        <v>0</v>
      </c>
      <c r="BK35" s="48">
        <f>SUM(BK30:BK34)</f>
        <v>0</v>
      </c>
      <c r="BL35" s="48"/>
      <c r="BM35" s="48">
        <f>SUM(BM30:BM34)</f>
        <v>0</v>
      </c>
      <c r="BN35" s="48">
        <v>0</v>
      </c>
      <c r="BO35" s="48"/>
      <c r="BP35" s="48">
        <f>SUM(BP30:BP34)</f>
        <v>0</v>
      </c>
      <c r="BQ35" s="48">
        <f>SUM(BQ30:BQ34)</f>
        <v>0</v>
      </c>
      <c r="BR35" s="60"/>
      <c r="BS35" s="48">
        <f>SUM(BS30:BS34)</f>
        <v>0</v>
      </c>
      <c r="BT35" s="49"/>
      <c r="BU35" s="48">
        <f>SUM(BU30:BU34)</f>
        <v>9524915.7800000012</v>
      </c>
      <c r="BV35" s="48">
        <f>SUM(BV30:BV34)</f>
        <v>0</v>
      </c>
      <c r="BW35" s="50">
        <f>SUM(BW30:BW34)</f>
        <v>8919980.2599999998</v>
      </c>
    </row>
    <row r="36" spans="1:75" s="11" customFormat="1" x14ac:dyDescent="0.2">
      <c r="A36" s="35"/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4"/>
      <c r="BS36" s="13"/>
      <c r="BT36" s="12"/>
      <c r="BU36" s="13"/>
      <c r="BV36" s="13"/>
      <c r="BW36" s="39"/>
    </row>
    <row r="37" spans="1:75" s="11" customFormat="1" x14ac:dyDescent="0.2">
      <c r="A37" s="35"/>
      <c r="B37" s="52" t="s">
        <v>67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4"/>
      <c r="BS37" s="13"/>
      <c r="BT37" s="12"/>
      <c r="BU37" s="13"/>
      <c r="BV37" s="13"/>
      <c r="BW37" s="39"/>
    </row>
    <row r="38" spans="1:75" s="11" customFormat="1" x14ac:dyDescent="0.2">
      <c r="A38" s="35">
        <v>301</v>
      </c>
      <c r="B38" s="18" t="s">
        <v>16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13"/>
      <c r="BT38" s="12"/>
      <c r="BU38" s="13"/>
      <c r="BV38" s="13"/>
      <c r="BW38" s="39"/>
    </row>
    <row r="39" spans="1:75" s="11" customFormat="1" x14ac:dyDescent="0.2">
      <c r="A39" s="35">
        <v>302</v>
      </c>
      <c r="B39" s="18" t="s">
        <v>15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4"/>
      <c r="BS39" s="13"/>
      <c r="BT39" s="12"/>
      <c r="BU39" s="13"/>
      <c r="BV39" s="13"/>
      <c r="BW39" s="39"/>
    </row>
    <row r="40" spans="1:75" s="11" customFormat="1" x14ac:dyDescent="0.2">
      <c r="A40" s="35">
        <v>303</v>
      </c>
      <c r="B40" s="18" t="s">
        <v>14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4"/>
      <c r="BS40" s="13"/>
      <c r="BT40" s="12"/>
      <c r="BU40" s="13"/>
      <c r="BV40" s="13"/>
      <c r="BW40" s="39"/>
    </row>
    <row r="41" spans="1:75" s="11" customFormat="1" x14ac:dyDescent="0.2">
      <c r="A41" s="35">
        <v>304</v>
      </c>
      <c r="B41" s="18" t="s">
        <v>13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4"/>
      <c r="BS41" s="13"/>
      <c r="BT41" s="12"/>
      <c r="BU41" s="13"/>
      <c r="BV41" s="13"/>
      <c r="BW41" s="39"/>
    </row>
    <row r="42" spans="1:75" s="51" customFormat="1" x14ac:dyDescent="0.2">
      <c r="A42" s="46">
        <v>300</v>
      </c>
      <c r="B42" s="58" t="s">
        <v>68</v>
      </c>
      <c r="C42" s="48">
        <v>0</v>
      </c>
      <c r="D42" s="48">
        <v>0</v>
      </c>
      <c r="E42" s="48">
        <v>0</v>
      </c>
      <c r="F42" s="48">
        <v>0</v>
      </c>
      <c r="G42" s="48"/>
      <c r="H42" s="48">
        <v>0</v>
      </c>
      <c r="I42" s="48">
        <v>0</v>
      </c>
      <c r="J42" s="48"/>
      <c r="K42" s="48">
        <v>0</v>
      </c>
      <c r="L42" s="48">
        <v>0</v>
      </c>
      <c r="M42" s="48"/>
      <c r="N42" s="48">
        <v>0</v>
      </c>
      <c r="O42" s="48">
        <v>0</v>
      </c>
      <c r="P42" s="48"/>
      <c r="Q42" s="48">
        <v>0</v>
      </c>
      <c r="R42" s="48">
        <v>0</v>
      </c>
      <c r="S42" s="48"/>
      <c r="T42" s="48">
        <v>0</v>
      </c>
      <c r="U42" s="48">
        <v>0</v>
      </c>
      <c r="V42" s="48"/>
      <c r="W42" s="48">
        <v>0</v>
      </c>
      <c r="X42" s="48">
        <v>0</v>
      </c>
      <c r="Y42" s="48"/>
      <c r="Z42" s="48">
        <v>0</v>
      </c>
      <c r="AA42" s="48">
        <v>0</v>
      </c>
      <c r="AB42" s="48"/>
      <c r="AC42" s="48">
        <v>0</v>
      </c>
      <c r="AD42" s="48">
        <f>SUM(AD38:AD41)</f>
        <v>0</v>
      </c>
      <c r="AE42" s="48"/>
      <c r="AF42" s="48">
        <v>0</v>
      </c>
      <c r="AG42" s="48">
        <v>0</v>
      </c>
      <c r="AH42" s="48"/>
      <c r="AI42" s="48">
        <v>0</v>
      </c>
      <c r="AJ42" s="48">
        <v>0</v>
      </c>
      <c r="AK42" s="48"/>
      <c r="AL42" s="48">
        <v>0</v>
      </c>
      <c r="AM42" s="48">
        <v>0</v>
      </c>
      <c r="AN42" s="48"/>
      <c r="AO42" s="48">
        <v>0</v>
      </c>
      <c r="AP42" s="48">
        <v>0</v>
      </c>
      <c r="AQ42" s="48"/>
      <c r="AR42" s="48">
        <v>0</v>
      </c>
      <c r="AS42" s="48">
        <v>0</v>
      </c>
      <c r="AT42" s="48"/>
      <c r="AU42" s="48">
        <v>0</v>
      </c>
      <c r="AV42" s="48">
        <v>0</v>
      </c>
      <c r="AW42" s="48"/>
      <c r="AX42" s="48">
        <v>0</v>
      </c>
      <c r="AY42" s="48">
        <v>0</v>
      </c>
      <c r="AZ42" s="48"/>
      <c r="BA42" s="48">
        <v>0</v>
      </c>
      <c r="BB42" s="48">
        <v>0</v>
      </c>
      <c r="BC42" s="48"/>
      <c r="BD42" s="48">
        <v>0</v>
      </c>
      <c r="BE42" s="48">
        <v>0</v>
      </c>
      <c r="BF42" s="48"/>
      <c r="BG42" s="48">
        <v>0</v>
      </c>
      <c r="BH42" s="48">
        <v>0</v>
      </c>
      <c r="BI42" s="48"/>
      <c r="BJ42" s="48">
        <v>0</v>
      </c>
      <c r="BK42" s="48">
        <v>0</v>
      </c>
      <c r="BL42" s="48"/>
      <c r="BM42" s="48">
        <v>0</v>
      </c>
      <c r="BN42" s="48">
        <v>0</v>
      </c>
      <c r="BO42" s="48"/>
      <c r="BP42" s="48">
        <v>0</v>
      </c>
      <c r="BQ42" s="48">
        <v>0</v>
      </c>
      <c r="BR42" s="14"/>
      <c r="BS42" s="48">
        <v>0</v>
      </c>
      <c r="BT42" s="49"/>
      <c r="BU42" s="48">
        <f>SUM(BU38:BU41)</f>
        <v>0</v>
      </c>
      <c r="BV42" s="48">
        <f>SUM(BV38:BV41)</f>
        <v>0</v>
      </c>
      <c r="BW42" s="50">
        <f>E42</f>
        <v>0</v>
      </c>
    </row>
    <row r="43" spans="1:75" s="11" customFormat="1" x14ac:dyDescent="0.2">
      <c r="A43" s="35"/>
      <c r="B43" s="1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4"/>
      <c r="BS43" s="13"/>
      <c r="BT43" s="12"/>
      <c r="BU43" s="13">
        <f>C43</f>
        <v>0</v>
      </c>
      <c r="BV43" s="13">
        <f>D43</f>
        <v>0</v>
      </c>
      <c r="BW43" s="39">
        <f>E43</f>
        <v>0</v>
      </c>
    </row>
    <row r="44" spans="1:75" s="11" customFormat="1" x14ac:dyDescent="0.2">
      <c r="A44" s="35"/>
      <c r="B44" s="52" t="s">
        <v>70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4"/>
      <c r="BS44" s="13"/>
      <c r="BT44" s="12"/>
      <c r="BU44" s="13">
        <f>C44</f>
        <v>0</v>
      </c>
      <c r="BV44" s="13">
        <f>D44</f>
        <v>0</v>
      </c>
      <c r="BW44" s="39"/>
    </row>
    <row r="45" spans="1:75" s="11" customFormat="1" x14ac:dyDescent="0.2">
      <c r="A45" s="35">
        <v>401</v>
      </c>
      <c r="B45" s="18" t="s">
        <v>12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4"/>
      <c r="BS45" s="13"/>
      <c r="BT45" s="12"/>
      <c r="BU45" s="22">
        <f t="shared" ref="BU45:BV45" si="7">SUM(C45,F45,I45,L45,O45,R45,U45,X45,AA45,AD45,AG45,AJ45,AM45,AP45,AS45,AV45,AY45,BB45,BE45,BH45,BK45,BN45,BQ45)</f>
        <v>0</v>
      </c>
      <c r="BV45" s="22">
        <f t="shared" si="7"/>
        <v>0</v>
      </c>
      <c r="BW45" s="36">
        <f t="shared" ref="BW45" si="8">SUM(E45,H45,K45,N45,Q45,T45,W45,Z45,AC45,AF45,AI45,AL45,AO45,AR45,AU45,AX45,BA45,BD45,BG45,BJ45,BM45,BP45,BS45)</f>
        <v>0</v>
      </c>
    </row>
    <row r="46" spans="1:75" s="11" customFormat="1" x14ac:dyDescent="0.2">
      <c r="A46" s="35">
        <v>402</v>
      </c>
      <c r="B46" s="18" t="s">
        <v>11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4"/>
      <c r="BS46" s="13"/>
      <c r="BT46" s="12"/>
      <c r="BU46" s="22">
        <f t="shared" ref="BU46:BV48" si="9">SUM(C46,F46,I46,L46,O46,R46,U46,X46,AA46,AD46,AG46,AJ46,AM46,AP46,AS46,AV46,AY46,BB46,BE46,BH46,BK46,BN46,BQ46)</f>
        <v>0</v>
      </c>
      <c r="BV46" s="22">
        <f t="shared" si="9"/>
        <v>0</v>
      </c>
      <c r="BW46" s="36">
        <f t="shared" ref="BW46:BW48" si="10">SUM(E46,H46,K46,N46,Q46,T46,W46,Z46,AC46,AF46,AI46,AL46,AO46,AR46,AU46,AX46,BA46,BD46,BG46,BJ46,BM46,BP46,BS46)</f>
        <v>0</v>
      </c>
    </row>
    <row r="47" spans="1:75" s="11" customFormat="1" x14ac:dyDescent="0.2">
      <c r="A47" s="35">
        <v>403</v>
      </c>
      <c r="B47" s="18" t="s">
        <v>10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>
        <v>4056</v>
      </c>
      <c r="BL47" s="13"/>
      <c r="BM47" s="13">
        <v>4056</v>
      </c>
      <c r="BN47" s="13"/>
      <c r="BO47" s="13"/>
      <c r="BP47" s="13"/>
      <c r="BQ47" s="13"/>
      <c r="BR47" s="14"/>
      <c r="BS47" s="13"/>
      <c r="BT47" s="12"/>
      <c r="BU47" s="22">
        <f t="shared" si="9"/>
        <v>4056</v>
      </c>
      <c r="BV47" s="22">
        <f t="shared" si="9"/>
        <v>0</v>
      </c>
      <c r="BW47" s="36">
        <f t="shared" si="10"/>
        <v>4056</v>
      </c>
    </row>
    <row r="48" spans="1:75" s="11" customFormat="1" x14ac:dyDescent="0.2">
      <c r="A48" s="35">
        <v>404</v>
      </c>
      <c r="B48" s="18" t="s">
        <v>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>
        <v>0</v>
      </c>
      <c r="BL48" s="13"/>
      <c r="BM48" s="13"/>
      <c r="BN48" s="13"/>
      <c r="BO48" s="13"/>
      <c r="BP48" s="13"/>
      <c r="BQ48" s="13"/>
      <c r="BR48" s="14"/>
      <c r="BS48" s="13"/>
      <c r="BT48" s="12"/>
      <c r="BU48" s="22">
        <f t="shared" si="9"/>
        <v>0</v>
      </c>
      <c r="BV48" s="22">
        <f t="shared" si="9"/>
        <v>0</v>
      </c>
      <c r="BW48" s="36">
        <f t="shared" si="10"/>
        <v>0</v>
      </c>
    </row>
    <row r="49" spans="1:75" s="51" customFormat="1" x14ac:dyDescent="0.2">
      <c r="A49" s="46">
        <v>400</v>
      </c>
      <c r="B49" s="58" t="s">
        <v>69</v>
      </c>
      <c r="C49" s="48">
        <v>0</v>
      </c>
      <c r="D49" s="48">
        <v>0</v>
      </c>
      <c r="E49" s="48">
        <v>0</v>
      </c>
      <c r="F49" s="48">
        <v>0</v>
      </c>
      <c r="G49" s="48"/>
      <c r="H49" s="48">
        <v>0</v>
      </c>
      <c r="I49" s="48">
        <v>0</v>
      </c>
      <c r="J49" s="48"/>
      <c r="K49" s="48">
        <v>0</v>
      </c>
      <c r="L49" s="48">
        <v>0</v>
      </c>
      <c r="M49" s="48"/>
      <c r="N49" s="48">
        <v>0</v>
      </c>
      <c r="O49" s="48">
        <v>0</v>
      </c>
      <c r="P49" s="48"/>
      <c r="Q49" s="48">
        <v>0</v>
      </c>
      <c r="R49" s="48">
        <v>0</v>
      </c>
      <c r="S49" s="48"/>
      <c r="T49" s="48">
        <v>0</v>
      </c>
      <c r="U49" s="48">
        <v>0</v>
      </c>
      <c r="V49" s="48"/>
      <c r="W49" s="48">
        <v>0</v>
      </c>
      <c r="X49" s="48">
        <v>0</v>
      </c>
      <c r="Y49" s="48"/>
      <c r="Z49" s="48">
        <v>0</v>
      </c>
      <c r="AA49" s="48">
        <v>0</v>
      </c>
      <c r="AB49" s="48"/>
      <c r="AC49" s="48">
        <v>0</v>
      </c>
      <c r="AD49" s="48">
        <v>0</v>
      </c>
      <c r="AE49" s="48"/>
      <c r="AF49" s="48">
        <v>0</v>
      </c>
      <c r="AG49" s="48">
        <v>0</v>
      </c>
      <c r="AH49" s="48"/>
      <c r="AI49" s="48">
        <v>0</v>
      </c>
      <c r="AJ49" s="48">
        <v>0</v>
      </c>
      <c r="AK49" s="48"/>
      <c r="AL49" s="48">
        <v>0</v>
      </c>
      <c r="AM49" s="48">
        <v>0</v>
      </c>
      <c r="AN49" s="48"/>
      <c r="AO49" s="48">
        <v>0</v>
      </c>
      <c r="AP49" s="48">
        <v>0</v>
      </c>
      <c r="AQ49" s="48"/>
      <c r="AR49" s="48">
        <v>0</v>
      </c>
      <c r="AS49" s="48">
        <v>0</v>
      </c>
      <c r="AT49" s="48"/>
      <c r="AU49" s="48">
        <v>0</v>
      </c>
      <c r="AV49" s="48">
        <v>0</v>
      </c>
      <c r="AW49" s="48"/>
      <c r="AX49" s="48">
        <v>0</v>
      </c>
      <c r="AY49" s="48">
        <v>0</v>
      </c>
      <c r="AZ49" s="48"/>
      <c r="BA49" s="48">
        <v>0</v>
      </c>
      <c r="BB49" s="48">
        <v>0</v>
      </c>
      <c r="BC49" s="48"/>
      <c r="BD49" s="48">
        <v>0</v>
      </c>
      <c r="BE49" s="48">
        <v>0</v>
      </c>
      <c r="BF49" s="48"/>
      <c r="BG49" s="48">
        <v>0</v>
      </c>
      <c r="BH49" s="48">
        <v>0</v>
      </c>
      <c r="BI49" s="48"/>
      <c r="BJ49" s="48">
        <v>0</v>
      </c>
      <c r="BK49" s="48">
        <f>SUM(BK45:BK48)</f>
        <v>4056</v>
      </c>
      <c r="BL49" s="48"/>
      <c r="BM49" s="48">
        <f>SUM(BM45:BM48)</f>
        <v>4056</v>
      </c>
      <c r="BN49" s="48">
        <v>0</v>
      </c>
      <c r="BO49" s="48"/>
      <c r="BP49" s="48">
        <v>0</v>
      </c>
      <c r="BQ49" s="48">
        <v>0</v>
      </c>
      <c r="BR49" s="14"/>
      <c r="BS49" s="48">
        <v>0</v>
      </c>
      <c r="BT49" s="49"/>
      <c r="BU49" s="48">
        <f>SUM(BU45:BU48)</f>
        <v>4056</v>
      </c>
      <c r="BV49" s="48">
        <f>SUM(BV45:BV48)</f>
        <v>0</v>
      </c>
      <c r="BW49" s="50">
        <f>SUM(BW45:BW48)</f>
        <v>4056</v>
      </c>
    </row>
    <row r="50" spans="1:75" s="11" customFormat="1" x14ac:dyDescent="0.2">
      <c r="A50" s="35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4"/>
      <c r="BS50" s="13"/>
      <c r="BT50" s="12"/>
      <c r="BU50" s="13"/>
      <c r="BV50" s="13"/>
      <c r="BW50" s="39"/>
    </row>
    <row r="51" spans="1:75" s="11" customFormat="1" x14ac:dyDescent="0.2">
      <c r="A51" s="35"/>
      <c r="B51" s="59" t="s">
        <v>71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4"/>
      <c r="BS51" s="13"/>
      <c r="BT51" s="12"/>
      <c r="BU51" s="13"/>
      <c r="BV51" s="13"/>
      <c r="BW51" s="39"/>
    </row>
    <row r="52" spans="1:75" s="11" customFormat="1" x14ac:dyDescent="0.2">
      <c r="A52" s="35">
        <v>501</v>
      </c>
      <c r="B52" s="30" t="s">
        <v>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>
        <v>0</v>
      </c>
      <c r="BL52" s="13"/>
      <c r="BM52" s="13"/>
      <c r="BN52" s="13">
        <v>3851149</v>
      </c>
      <c r="BO52" s="13"/>
      <c r="BP52" s="13">
        <v>3851149</v>
      </c>
      <c r="BQ52" s="13"/>
      <c r="BR52" s="14"/>
      <c r="BS52" s="13"/>
      <c r="BT52" s="12"/>
      <c r="BU52" s="22">
        <f t="shared" ref="BU52:BV52" si="11">SUM(C52,F52,I52,L52,O52,R52,U52,X52,AA52,AD52,AG52,AJ52,AM52,AP52,AS52,AV52,AY52,BB52,BE52,BH52,BK52,BN52,BQ52)</f>
        <v>3851149</v>
      </c>
      <c r="BV52" s="22">
        <f t="shared" si="11"/>
        <v>0</v>
      </c>
      <c r="BW52" s="36">
        <f t="shared" ref="BW52" si="12">SUM(E52,H52,K52,N52,Q52,T52,W52,Z52,AC52,AF52,AI52,AL52,AO52,AR52,AU52,AX52,BA52,BD52,BG52,BJ52,BM52,BP52,BS52)</f>
        <v>3851149</v>
      </c>
    </row>
    <row r="53" spans="1:75" s="51" customFormat="1" x14ac:dyDescent="0.2">
      <c r="A53" s="46">
        <v>500</v>
      </c>
      <c r="B53" s="58" t="s">
        <v>72</v>
      </c>
      <c r="C53" s="48">
        <v>0</v>
      </c>
      <c r="D53" s="48">
        <v>0</v>
      </c>
      <c r="E53" s="48">
        <v>0</v>
      </c>
      <c r="F53" s="48">
        <v>0</v>
      </c>
      <c r="G53" s="48"/>
      <c r="H53" s="48">
        <v>0</v>
      </c>
      <c r="I53" s="48">
        <v>0</v>
      </c>
      <c r="J53" s="48"/>
      <c r="K53" s="48">
        <v>0</v>
      </c>
      <c r="L53" s="48">
        <v>0</v>
      </c>
      <c r="M53" s="48"/>
      <c r="N53" s="48">
        <v>0</v>
      </c>
      <c r="O53" s="48">
        <v>0</v>
      </c>
      <c r="P53" s="48"/>
      <c r="Q53" s="48">
        <v>0</v>
      </c>
      <c r="R53" s="48">
        <v>0</v>
      </c>
      <c r="S53" s="48"/>
      <c r="T53" s="48">
        <v>0</v>
      </c>
      <c r="U53" s="48">
        <v>0</v>
      </c>
      <c r="V53" s="48"/>
      <c r="W53" s="48">
        <v>0</v>
      </c>
      <c r="X53" s="48">
        <v>0</v>
      </c>
      <c r="Y53" s="48"/>
      <c r="Z53" s="48">
        <v>0</v>
      </c>
      <c r="AA53" s="48">
        <v>0</v>
      </c>
      <c r="AB53" s="48"/>
      <c r="AC53" s="48">
        <v>0</v>
      </c>
      <c r="AD53" s="48">
        <v>0</v>
      </c>
      <c r="AE53" s="48"/>
      <c r="AF53" s="48">
        <v>0</v>
      </c>
      <c r="AG53" s="48">
        <v>0</v>
      </c>
      <c r="AH53" s="48"/>
      <c r="AI53" s="48">
        <v>0</v>
      </c>
      <c r="AJ53" s="48">
        <v>0</v>
      </c>
      <c r="AK53" s="48"/>
      <c r="AL53" s="48">
        <v>0</v>
      </c>
      <c r="AM53" s="48">
        <v>0</v>
      </c>
      <c r="AN53" s="48"/>
      <c r="AO53" s="48">
        <v>0</v>
      </c>
      <c r="AP53" s="48">
        <v>0</v>
      </c>
      <c r="AQ53" s="48"/>
      <c r="AR53" s="48">
        <v>0</v>
      </c>
      <c r="AS53" s="48">
        <v>0</v>
      </c>
      <c r="AT53" s="48"/>
      <c r="AU53" s="48">
        <v>0</v>
      </c>
      <c r="AV53" s="48">
        <v>0</v>
      </c>
      <c r="AW53" s="48"/>
      <c r="AX53" s="48">
        <v>0</v>
      </c>
      <c r="AY53" s="48">
        <v>0</v>
      </c>
      <c r="AZ53" s="48"/>
      <c r="BA53" s="48">
        <v>0</v>
      </c>
      <c r="BB53" s="48">
        <v>0</v>
      </c>
      <c r="BC53" s="48"/>
      <c r="BD53" s="48">
        <v>0</v>
      </c>
      <c r="BE53" s="48">
        <v>0</v>
      </c>
      <c r="BF53" s="48"/>
      <c r="BG53" s="48">
        <v>0</v>
      </c>
      <c r="BH53" s="48">
        <v>0</v>
      </c>
      <c r="BI53" s="48"/>
      <c r="BJ53" s="48">
        <v>0</v>
      </c>
      <c r="BK53" s="48">
        <v>0</v>
      </c>
      <c r="BL53" s="48"/>
      <c r="BM53" s="48">
        <v>0</v>
      </c>
      <c r="BN53" s="48">
        <f>SUM(BN52)</f>
        <v>3851149</v>
      </c>
      <c r="BO53" s="48"/>
      <c r="BP53" s="48">
        <f>SUM(BP52)</f>
        <v>3851149</v>
      </c>
      <c r="BQ53" s="48">
        <v>0</v>
      </c>
      <c r="BR53" s="14"/>
      <c r="BS53" s="48">
        <v>0</v>
      </c>
      <c r="BT53" s="49"/>
      <c r="BU53" s="48">
        <f>SUM(BU52)</f>
        <v>3851149</v>
      </c>
      <c r="BV53" s="48">
        <f>SUM(BV52)</f>
        <v>0</v>
      </c>
      <c r="BW53" s="50">
        <f>SUM(BW52)</f>
        <v>3851149</v>
      </c>
    </row>
    <row r="54" spans="1:75" s="11" customFormat="1" x14ac:dyDescent="0.2">
      <c r="A54" s="35"/>
      <c r="B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4"/>
      <c r="BS54" s="13"/>
      <c r="BT54" s="12"/>
      <c r="BU54" s="22"/>
      <c r="BV54" s="13"/>
      <c r="BW54" s="39"/>
    </row>
    <row r="55" spans="1:75" s="57" customFormat="1" x14ac:dyDescent="0.2">
      <c r="A55" s="61"/>
      <c r="B55" s="59" t="s">
        <v>73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0"/>
      <c r="BS55" s="62"/>
      <c r="BT55" s="63"/>
      <c r="BU55" s="22"/>
      <c r="BV55" s="62"/>
      <c r="BW55" s="64"/>
    </row>
    <row r="56" spans="1:75" s="11" customFormat="1" x14ac:dyDescent="0.2">
      <c r="A56" s="35">
        <v>701</v>
      </c>
      <c r="B56" s="30" t="s">
        <v>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>
        <v>2272100</v>
      </c>
      <c r="BR56" s="14"/>
      <c r="BS56" s="13">
        <v>2377684.61</v>
      </c>
      <c r="BT56" s="12"/>
      <c r="BU56" s="22">
        <f>SUM(C56,F56,I56,L56,O56,R56,U56,X56,AA56,AD56,AG56,AJ56,AM56,AP56,AS56,AV56,AY56,BB56,BE56,BH56,BK56,BN56,BQ56)</f>
        <v>2272100</v>
      </c>
      <c r="BV56" s="22">
        <f>SUM(D56,G56,J56,M56,P56,S56,V56,Y56,AB56,AE56,AH56,AK56,AN56,AQ56,AT56,AW56,AZ56,BC56,BF56,BI56,BL56,BO56,BR56)</f>
        <v>0</v>
      </c>
      <c r="BW56" s="36">
        <f t="shared" ref="BW56" si="13">SUM(E56,H56,K56,N56,Q56,T56,W56,Z56,AC56,AF56,AI56,AL56,AO56,AR56,AU56,AX56,BA56,BD56,BG56,BJ56,BM56,BP56,BS56)</f>
        <v>2377684.61</v>
      </c>
    </row>
    <row r="57" spans="1:75" s="11" customFormat="1" x14ac:dyDescent="0.2">
      <c r="A57" s="35">
        <v>702</v>
      </c>
      <c r="B57" s="30" t="s">
        <v>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>
        <v>270000</v>
      </c>
      <c r="BR57" s="14"/>
      <c r="BS57" s="13">
        <v>307083.93</v>
      </c>
      <c r="BT57" s="12"/>
      <c r="BU57" s="22">
        <f>SUM(C57,F57,I57,L57,O57,R57,U57,X57,AA57,AD57,AG57,AJ57,AM57,AP57,AS57,AV57,AY57,BB57,BE57,BH57,BK57,BN57,BQ57)</f>
        <v>270000</v>
      </c>
      <c r="BV57" s="22">
        <f>SUM(D57,G57,J57,M57,P57,S57,V57,Y57,AB57,AE57,AH57,AK57,AN57,AQ57,AT57,AW57,AZ57,BC57,BF57,BI57,BL57,BO57,BR57)</f>
        <v>0</v>
      </c>
      <c r="BW57" s="36">
        <f t="shared" ref="BW57" si="14">SUM(E57,H57,K57,N57,Q57,T57,W57,Z57,AC57,AF57,AI57,AL57,AO57,AR57,AU57,AX57,BA57,BD57,BG57,BJ57,BM57,BP57,BS57)</f>
        <v>307083.93</v>
      </c>
    </row>
    <row r="58" spans="1:75" s="51" customFormat="1" x14ac:dyDescent="0.2">
      <c r="A58" s="46">
        <v>700</v>
      </c>
      <c r="B58" s="58" t="s">
        <v>74</v>
      </c>
      <c r="C58" s="48">
        <v>0</v>
      </c>
      <c r="D58" s="48">
        <v>0</v>
      </c>
      <c r="E58" s="48">
        <v>0</v>
      </c>
      <c r="F58" s="48">
        <v>0</v>
      </c>
      <c r="G58" s="48"/>
      <c r="H58" s="48">
        <v>0</v>
      </c>
      <c r="I58" s="48">
        <v>0</v>
      </c>
      <c r="J58" s="48"/>
      <c r="K58" s="48">
        <v>0</v>
      </c>
      <c r="L58" s="48">
        <v>0</v>
      </c>
      <c r="M58" s="48"/>
      <c r="N58" s="48">
        <v>0</v>
      </c>
      <c r="O58" s="48">
        <v>0</v>
      </c>
      <c r="P58" s="48"/>
      <c r="Q58" s="48">
        <v>0</v>
      </c>
      <c r="R58" s="48">
        <v>0</v>
      </c>
      <c r="S58" s="48"/>
      <c r="T58" s="48">
        <v>0</v>
      </c>
      <c r="U58" s="48">
        <v>0</v>
      </c>
      <c r="V58" s="48"/>
      <c r="W58" s="48">
        <v>0</v>
      </c>
      <c r="X58" s="48">
        <v>0</v>
      </c>
      <c r="Y58" s="48"/>
      <c r="Z58" s="48">
        <v>0</v>
      </c>
      <c r="AA58" s="48">
        <v>0</v>
      </c>
      <c r="AB58" s="48"/>
      <c r="AC58" s="48">
        <v>0</v>
      </c>
      <c r="AD58" s="48">
        <v>0</v>
      </c>
      <c r="AE58" s="48"/>
      <c r="AF58" s="48">
        <v>0</v>
      </c>
      <c r="AG58" s="48">
        <v>0</v>
      </c>
      <c r="AH58" s="48"/>
      <c r="AI58" s="48">
        <v>0</v>
      </c>
      <c r="AJ58" s="48">
        <v>0</v>
      </c>
      <c r="AK58" s="48"/>
      <c r="AL58" s="48">
        <v>0</v>
      </c>
      <c r="AM58" s="48">
        <v>0</v>
      </c>
      <c r="AN58" s="48"/>
      <c r="AO58" s="48">
        <v>0</v>
      </c>
      <c r="AP58" s="48">
        <v>0</v>
      </c>
      <c r="AQ58" s="48"/>
      <c r="AR58" s="48">
        <v>0</v>
      </c>
      <c r="AS58" s="48">
        <v>0</v>
      </c>
      <c r="AT58" s="48"/>
      <c r="AU58" s="48">
        <v>0</v>
      </c>
      <c r="AV58" s="48">
        <v>0</v>
      </c>
      <c r="AW58" s="48"/>
      <c r="AX58" s="48">
        <v>0</v>
      </c>
      <c r="AY58" s="48">
        <v>0</v>
      </c>
      <c r="AZ58" s="48"/>
      <c r="BA58" s="48">
        <v>0</v>
      </c>
      <c r="BB58" s="48">
        <v>0</v>
      </c>
      <c r="BC58" s="48"/>
      <c r="BD58" s="48">
        <v>0</v>
      </c>
      <c r="BE58" s="48">
        <v>0</v>
      </c>
      <c r="BF58" s="48"/>
      <c r="BG58" s="48">
        <v>0</v>
      </c>
      <c r="BH58" s="48">
        <v>0</v>
      </c>
      <c r="BI58" s="48"/>
      <c r="BJ58" s="48">
        <v>0</v>
      </c>
      <c r="BK58" s="48">
        <v>0</v>
      </c>
      <c r="BL58" s="48"/>
      <c r="BM58" s="48">
        <v>0</v>
      </c>
      <c r="BN58" s="48">
        <v>0</v>
      </c>
      <c r="BO58" s="48"/>
      <c r="BP58" s="48">
        <v>0</v>
      </c>
      <c r="BQ58" s="48">
        <f>SUM(BQ56:BQ57)</f>
        <v>2542100</v>
      </c>
      <c r="BR58" s="14"/>
      <c r="BS58" s="48">
        <f>SUM(BS56:BS57)</f>
        <v>2684768.54</v>
      </c>
      <c r="BT58" s="49"/>
      <c r="BU58" s="48">
        <f>SUM(BU56:BU57)</f>
        <v>2542100</v>
      </c>
      <c r="BV58" s="48">
        <f>SUM(BV56:BV57)</f>
        <v>0</v>
      </c>
      <c r="BW58" s="50">
        <f t="shared" ref="BW58" si="15">SUM(BW56:BW57)</f>
        <v>2684768.54</v>
      </c>
    </row>
    <row r="59" spans="1:75" s="11" customFormat="1" x14ac:dyDescent="0.2">
      <c r="A59" s="35"/>
      <c r="B59" s="30"/>
      <c r="C59" s="71"/>
      <c r="D59" s="71"/>
      <c r="E59" s="15"/>
      <c r="F59" s="72"/>
      <c r="G59" s="72"/>
      <c r="H59" s="71"/>
      <c r="I59" s="17"/>
      <c r="J59" s="17"/>
      <c r="K59" s="17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4"/>
      <c r="BS59" s="13"/>
      <c r="BT59" s="12"/>
      <c r="BU59" s="13"/>
      <c r="BV59" s="13"/>
      <c r="BW59" s="39"/>
    </row>
    <row r="60" spans="1:75" s="57" customFormat="1" ht="13.5" thickBot="1" x14ac:dyDescent="0.25">
      <c r="A60" s="65"/>
      <c r="B60" s="66" t="s">
        <v>75</v>
      </c>
      <c r="C60" s="67">
        <f>SUM(C35,C27,C42,C49)</f>
        <v>3833460.17</v>
      </c>
      <c r="D60" s="67"/>
      <c r="E60" s="67">
        <f>SUM(E35,E27,E42,E49)</f>
        <v>3957964.31</v>
      </c>
      <c r="F60" s="67">
        <f>SUM(F35,F27,F42,F49)</f>
        <v>0</v>
      </c>
      <c r="G60" s="67"/>
      <c r="H60" s="67">
        <f>SUM(H35,H27,H42,H49)</f>
        <v>0</v>
      </c>
      <c r="I60" s="67">
        <f>SUM(I35,I27,I42,I49)</f>
        <v>694686</v>
      </c>
      <c r="J60" s="67"/>
      <c r="K60" s="67">
        <f>SUM(K35,K27,K42,K49)</f>
        <v>746973.51</v>
      </c>
      <c r="L60" s="67">
        <f>SUM(L35,L27,L42,L49)</f>
        <v>1354410.76</v>
      </c>
      <c r="M60" s="67"/>
      <c r="N60" s="67">
        <f>SUM(N35,N27,N42,N49)</f>
        <v>1464219.92</v>
      </c>
      <c r="O60" s="67">
        <f>SUM(O35,O27,O42,O49)</f>
        <v>1900742.69</v>
      </c>
      <c r="P60" s="67"/>
      <c r="Q60" s="67">
        <f>SUM(Q35,Q27,Q42,Q49)</f>
        <v>1652412.28</v>
      </c>
      <c r="R60" s="67">
        <f>SUM(R35,R27,R42,R49)</f>
        <v>642488.98</v>
      </c>
      <c r="S60" s="67"/>
      <c r="T60" s="67">
        <f>SUM(T35,T27,T42,T49)</f>
        <v>707689.81</v>
      </c>
      <c r="U60" s="67">
        <f>SUM(U35,U27,U42,U49)</f>
        <v>0</v>
      </c>
      <c r="V60" s="67"/>
      <c r="W60" s="67">
        <f>SUM(W35,W27,W42,W49)</f>
        <v>0</v>
      </c>
      <c r="X60" s="67">
        <f>SUM(X35,X27,X42,X49)</f>
        <v>102482.79000000001</v>
      </c>
      <c r="Y60" s="67"/>
      <c r="Z60" s="67">
        <f>SUM(Z35,Z27,Z42,Z49)</f>
        <v>106280.45</v>
      </c>
      <c r="AA60" s="67">
        <f>SUM(AA35,AA27,AA42,AA49)</f>
        <v>371944</v>
      </c>
      <c r="AB60" s="67"/>
      <c r="AC60" s="67">
        <f>SUM(AC35,AC27,AC42,AC49)</f>
        <v>460202.33999999997</v>
      </c>
      <c r="AD60" s="67">
        <f>SUM(AD35,AD27,AD42,AD49)</f>
        <v>6202250.0800000001</v>
      </c>
      <c r="AE60" s="67"/>
      <c r="AF60" s="67">
        <f>SUM(AF35,AF27,AF42,AF49)</f>
        <v>6338097.54</v>
      </c>
      <c r="AG60" s="67">
        <f>SUM(AG35,AG27,AG42,AG49)</f>
        <v>226922</v>
      </c>
      <c r="AH60" s="67"/>
      <c r="AI60" s="67">
        <f>SUM(AI35,AI27,AI42,AI49)</f>
        <v>233548.73</v>
      </c>
      <c r="AJ60" s="67">
        <f>SUM(AJ35,AJ27,AJ42,AJ49)</f>
        <v>2595043.13</v>
      </c>
      <c r="AK60" s="67"/>
      <c r="AL60" s="67">
        <f>SUM(AL35,AL27,AL42,AL49)</f>
        <v>2588754.59</v>
      </c>
      <c r="AM60" s="67">
        <f>SUM(AM35,AM27,AM42,AM49)</f>
        <v>0</v>
      </c>
      <c r="AN60" s="67"/>
      <c r="AO60" s="67">
        <f>SUM(AO35,AO27,AO42,AO49)</f>
        <v>0</v>
      </c>
      <c r="AP60" s="67">
        <f>SUM(AP35,AP27,AP42,AP49)</f>
        <v>144395.18</v>
      </c>
      <c r="AQ60" s="67"/>
      <c r="AR60" s="67">
        <f>SUM(AR35,AR27,AR42,AR49)</f>
        <v>199250.38999999998</v>
      </c>
      <c r="AS60" s="67">
        <f>SUM(AS35,AS27,AS42,AS49)</f>
        <v>53000</v>
      </c>
      <c r="AT60" s="67"/>
      <c r="AU60" s="67">
        <f>SUM(AU35,AU27,AU42,AU49)</f>
        <v>64380</v>
      </c>
      <c r="AV60" s="67">
        <f>SUM(AV35,AV27,AV42,AV49)</f>
        <v>2600</v>
      </c>
      <c r="AW60" s="67"/>
      <c r="AX60" s="67">
        <f>SUM(AX35,AX27,AX42,AX49)</f>
        <v>3280.51</v>
      </c>
      <c r="AY60" s="67">
        <f>SUM(AY35,AY27,AY42,AY49)</f>
        <v>67500</v>
      </c>
      <c r="AZ60" s="67"/>
      <c r="BA60" s="67">
        <f>SUM(BA35,BA27,BA42,BA49)</f>
        <v>119264.64</v>
      </c>
      <c r="BB60" s="67">
        <f>SUM(BB35,BB27,BB42,BB49)</f>
        <v>0</v>
      </c>
      <c r="BC60" s="67"/>
      <c r="BD60" s="67">
        <f>SUM(BD35,BD27,BD42,BD49)</f>
        <v>0</v>
      </c>
      <c r="BE60" s="67">
        <f>SUM(BE35,BE27,BE42,BE49)</f>
        <v>0</v>
      </c>
      <c r="BF60" s="67"/>
      <c r="BG60" s="67">
        <f>SUM(BG35,BG27,BG42,BG49)</f>
        <v>0</v>
      </c>
      <c r="BH60" s="67">
        <f>SUM(BH35,BH27,BH42,BH49)</f>
        <v>627702.18999999994</v>
      </c>
      <c r="BI60" s="67"/>
      <c r="BJ60" s="67">
        <f>SUM(BJ35,BJ27,BJ42,BJ49)</f>
        <v>52702.19</v>
      </c>
      <c r="BK60" s="67">
        <f>SUM(BK35,BK27,BK42,BK49)</f>
        <v>4056</v>
      </c>
      <c r="BL60" s="67"/>
      <c r="BM60" s="67">
        <f>SUM(BM35,BM27,BM42,BM49)</f>
        <v>4056</v>
      </c>
      <c r="BN60" s="67">
        <f>SUM(BN35,BN27,BN42,BN49,BN53)</f>
        <v>3851149</v>
      </c>
      <c r="BO60" s="67"/>
      <c r="BP60" s="67">
        <f>SUM(BP35,BP27,BP42,BP49,BP53)</f>
        <v>3851149</v>
      </c>
      <c r="BQ60" s="67">
        <f>SUM(BQ35,BQ27,BQ42,BQ49,BQ53,BQ58)</f>
        <v>2542100</v>
      </c>
      <c r="BR60" s="68"/>
      <c r="BS60" s="67">
        <f>SUM(BS35,BS27,BS42,BS49,BS58)</f>
        <v>2684768.54</v>
      </c>
      <c r="BT60" s="69"/>
      <c r="BU60" s="67">
        <f>BU27+BU35+BU42+BU49+BU53+BU58</f>
        <v>25216932.969999999</v>
      </c>
      <c r="BV60" s="67">
        <f>BV27+BV35+BV42+BV49+BV53+BV58</f>
        <v>0</v>
      </c>
      <c r="BW60" s="67">
        <f t="shared" ref="BW60" si="16">BW27+BW35+BW42+BW49+BW53+BW58</f>
        <v>25234994.75</v>
      </c>
    </row>
    <row r="61" spans="1:75" ht="13.5" thickTop="1" x14ac:dyDescent="0.2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9"/>
    </row>
    <row r="62" spans="1: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BU62" s="8" t="e">
        <f>IF(BU60=#REF!,"OK","NON BILANCIA")</f>
        <v>#REF!</v>
      </c>
      <c r="BV62" s="8"/>
      <c r="BW62" s="8" t="e">
        <f>IF(BW60=#REF!,"OK","NON BILANCIA")</f>
        <v>#REF!</v>
      </c>
    </row>
    <row r="63" spans="1: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</sheetData>
  <mergeCells count="82">
    <mergeCell ref="BT12:BT15"/>
    <mergeCell ref="BU12:BU15"/>
    <mergeCell ref="BV12:BV15"/>
    <mergeCell ref="BW12:BW15"/>
    <mergeCell ref="BN8:BP8"/>
    <mergeCell ref="BN9:BP9"/>
    <mergeCell ref="BQ8:BS8"/>
    <mergeCell ref="BQ9:BS9"/>
    <mergeCell ref="BT8:BT9"/>
    <mergeCell ref="BU8:BW9"/>
    <mergeCell ref="BU10:BV10"/>
    <mergeCell ref="BQ10:BR10"/>
    <mergeCell ref="BN10:BO10"/>
    <mergeCell ref="AV8:AX8"/>
    <mergeCell ref="AV9:AX9"/>
    <mergeCell ref="AY8:BA8"/>
    <mergeCell ref="AY9:BA9"/>
    <mergeCell ref="BE8:BG8"/>
    <mergeCell ref="BE9:BG9"/>
    <mergeCell ref="AM8:AO8"/>
    <mergeCell ref="AM9:AO9"/>
    <mergeCell ref="AP8:AR8"/>
    <mergeCell ref="AP9:AR9"/>
    <mergeCell ref="AS8:AU8"/>
    <mergeCell ref="AS9:AU9"/>
    <mergeCell ref="AD8:AF8"/>
    <mergeCell ref="AD9:AF9"/>
    <mergeCell ref="AG8:AI8"/>
    <mergeCell ref="AG9:AI9"/>
    <mergeCell ref="AJ8:AL8"/>
    <mergeCell ref="AJ9:AL9"/>
    <mergeCell ref="U9:W9"/>
    <mergeCell ref="X8:Z8"/>
    <mergeCell ref="X9:Z9"/>
    <mergeCell ref="AA8:AC8"/>
    <mergeCell ref="AA9:AC9"/>
    <mergeCell ref="U10:V10"/>
    <mergeCell ref="R10:S10"/>
    <mergeCell ref="A3:D3"/>
    <mergeCell ref="A4:B4"/>
    <mergeCell ref="A5:D5"/>
    <mergeCell ref="C9:E9"/>
    <mergeCell ref="C8:E8"/>
    <mergeCell ref="I8:K8"/>
    <mergeCell ref="I9:K9"/>
    <mergeCell ref="L8:N8"/>
    <mergeCell ref="L9:N9"/>
    <mergeCell ref="O8:Q8"/>
    <mergeCell ref="O9:Q9"/>
    <mergeCell ref="R8:T8"/>
    <mergeCell ref="R9:T9"/>
    <mergeCell ref="U8:W8"/>
    <mergeCell ref="AS10:AT10"/>
    <mergeCell ref="AP10:AQ10"/>
    <mergeCell ref="AM10:AN10"/>
    <mergeCell ref="AA10:AB10"/>
    <mergeCell ref="X10:Y10"/>
    <mergeCell ref="BK10:BL10"/>
    <mergeCell ref="BH10:BI10"/>
    <mergeCell ref="BE10:BF10"/>
    <mergeCell ref="BB8:BD8"/>
    <mergeCell ref="BB9:BD9"/>
    <mergeCell ref="BH8:BJ8"/>
    <mergeCell ref="BH9:BJ9"/>
    <mergeCell ref="BK8:BM8"/>
    <mergeCell ref="BK9:BM9"/>
    <mergeCell ref="B12:B15"/>
    <mergeCell ref="A12:A16"/>
    <mergeCell ref="C10:D10"/>
    <mergeCell ref="BB10:BC10"/>
    <mergeCell ref="AY10:AZ10"/>
    <mergeCell ref="A8:B11"/>
    <mergeCell ref="AJ10:AK10"/>
    <mergeCell ref="AG10:AH10"/>
    <mergeCell ref="AD10:AE10"/>
    <mergeCell ref="F9:H9"/>
    <mergeCell ref="F8:H8"/>
    <mergeCell ref="L10:M10"/>
    <mergeCell ref="I10:J10"/>
    <mergeCell ref="F10:G10"/>
    <mergeCell ref="O10:P10"/>
    <mergeCell ref="AV10:AW10"/>
  </mergeCells>
  <pageMargins left="0.75" right="0.75" top="1" bottom="1" header="0.5" footer="0.5"/>
  <pageSetup paperSize="8" scale="83" fitToWidth="0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6"/>
  <sheetViews>
    <sheetView topLeftCell="A52" zoomScale="130" zoomScaleNormal="130" workbookViewId="0">
      <pane xSplit="1" topLeftCell="BR1" activePane="topRight" state="frozen"/>
      <selection pane="topRight" activeCell="BV11" sqref="BV11"/>
    </sheetView>
  </sheetViews>
  <sheetFormatPr defaultRowHeight="12.75" x14ac:dyDescent="0.2"/>
  <cols>
    <col min="1" max="1" width="9.140625" style="6"/>
    <col min="2" max="2" width="49.7109375" style="6" bestFit="1" customWidth="1"/>
    <col min="3" max="3" width="12.42578125" style="6" bestFit="1" customWidth="1"/>
    <col min="4" max="4" width="12.42578125" style="6" customWidth="1"/>
    <col min="5" max="5" width="12.42578125" style="6" bestFit="1" customWidth="1"/>
    <col min="6" max="7" width="11.5703125" style="6" customWidth="1"/>
    <col min="8" max="8" width="9.7109375" style="6" customWidth="1"/>
    <col min="9" max="9" width="11.140625" style="6" bestFit="1" customWidth="1"/>
    <col min="10" max="10" width="11.140625" style="6" customWidth="1"/>
    <col min="11" max="11" width="11.140625" style="6" bestFit="1" customWidth="1"/>
    <col min="12" max="14" width="12.42578125" style="6" customWidth="1"/>
    <col min="15" max="15" width="12" style="6" bestFit="1" customWidth="1"/>
    <col min="16" max="16" width="11.140625" style="6" customWidth="1"/>
    <col min="17" max="17" width="12" style="6" bestFit="1" customWidth="1"/>
    <col min="18" max="19" width="11.28515625" style="6" customWidth="1"/>
    <col min="20" max="20" width="11.140625" style="6" bestFit="1" customWidth="1"/>
    <col min="21" max="21" width="10" style="6" bestFit="1" customWidth="1"/>
    <col min="22" max="22" width="10" style="6" customWidth="1"/>
    <col min="23" max="23" width="8.140625" style="6" customWidth="1"/>
    <col min="24" max="25" width="12.42578125" style="6" customWidth="1"/>
    <col min="26" max="27" width="11.140625" style="6" bestFit="1" customWidth="1"/>
    <col min="28" max="28" width="11.140625" style="6" customWidth="1"/>
    <col min="29" max="29" width="12.28515625" style="6" customWidth="1"/>
    <col min="30" max="30" width="12.42578125" style="6" bestFit="1" customWidth="1"/>
    <col min="31" max="31" width="12.42578125" style="6" customWidth="1"/>
    <col min="32" max="32" width="12.42578125" style="6" bestFit="1" customWidth="1"/>
    <col min="33" max="33" width="10.7109375" style="6" bestFit="1" customWidth="1"/>
    <col min="34" max="34" width="10.28515625" style="6" customWidth="1"/>
    <col min="35" max="35" width="12" style="6" bestFit="1" customWidth="1"/>
    <col min="36" max="36" width="12.5703125" style="6" customWidth="1"/>
    <col min="37" max="37" width="9.5703125" style="6" customWidth="1"/>
    <col min="38" max="38" width="12.5703125" style="6" customWidth="1"/>
    <col min="39" max="59" width="9.5703125" style="6" customWidth="1"/>
    <col min="60" max="60" width="12" style="6" customWidth="1"/>
    <col min="61" max="61" width="9.5703125" style="6" customWidth="1"/>
    <col min="62" max="62" width="11.7109375" style="6" customWidth="1"/>
    <col min="63" max="63" width="11" style="6" customWidth="1"/>
    <col min="64" max="64" width="9.5703125" style="6" customWidth="1"/>
    <col min="65" max="65" width="11" style="6" customWidth="1"/>
    <col min="66" max="66" width="12.28515625" style="6" customWidth="1"/>
    <col min="67" max="67" width="9.5703125" style="6" customWidth="1"/>
    <col min="68" max="68" width="12.5703125" style="6" customWidth="1"/>
    <col min="69" max="69" width="11.7109375" style="6" customWidth="1"/>
    <col min="70" max="70" width="9.5703125" style="6" customWidth="1"/>
    <col min="71" max="71" width="12.42578125" style="6" customWidth="1"/>
    <col min="72" max="72" width="9.5703125" style="6" customWidth="1"/>
    <col min="73" max="74" width="15.28515625" style="6" customWidth="1"/>
    <col min="75" max="75" width="15.85546875" style="6" customWidth="1"/>
    <col min="76" max="16384" width="9.140625" style="6"/>
  </cols>
  <sheetData>
    <row r="1" spans="1:75" customFormat="1" ht="31.5" customHeight="1" x14ac:dyDescent="0.5">
      <c r="A1" s="5" t="s">
        <v>5</v>
      </c>
      <c r="B1" s="5"/>
      <c r="C1" s="5"/>
      <c r="D1" s="5"/>
    </row>
    <row r="2" spans="1:75" customFormat="1" ht="15" x14ac:dyDescent="0.25">
      <c r="A2" s="1"/>
      <c r="B2" s="1"/>
      <c r="C2" s="2"/>
      <c r="D2" s="2"/>
      <c r="E2" s="2"/>
      <c r="F2" s="2"/>
    </row>
    <row r="3" spans="1:75" customFormat="1" ht="15.75" customHeight="1" x14ac:dyDescent="0.3">
      <c r="A3" s="73" t="s">
        <v>37</v>
      </c>
      <c r="B3" s="73"/>
      <c r="C3" s="73"/>
      <c r="D3" s="73"/>
    </row>
    <row r="4" spans="1:75" customFormat="1" ht="15.75" customHeight="1" x14ac:dyDescent="0.3">
      <c r="A4" s="74" t="s">
        <v>0</v>
      </c>
      <c r="B4" s="74"/>
      <c r="C4" s="3"/>
      <c r="D4" s="3"/>
      <c r="E4" s="3"/>
      <c r="F4" s="3"/>
    </row>
    <row r="5" spans="1:75" customFormat="1" ht="15.75" customHeight="1" x14ac:dyDescent="0.25">
      <c r="A5" s="74" t="s">
        <v>1</v>
      </c>
      <c r="B5" s="74"/>
      <c r="C5" s="74"/>
      <c r="D5" s="74"/>
    </row>
    <row r="6" spans="1:75" customFormat="1" ht="15" x14ac:dyDescent="0.25">
      <c r="A6" s="4" t="s">
        <v>38</v>
      </c>
      <c r="B6" s="1"/>
      <c r="C6" s="2"/>
      <c r="D6" s="2"/>
      <c r="E6" s="2"/>
      <c r="F6" s="2"/>
    </row>
    <row r="7" spans="1:75" ht="16.5" thickBot="1" x14ac:dyDescent="0.3">
      <c r="A7" s="4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</row>
    <row r="8" spans="1:75" s="11" customFormat="1" ht="13.5" customHeight="1" thickTop="1" x14ac:dyDescent="0.2">
      <c r="A8" s="79" t="s">
        <v>36</v>
      </c>
      <c r="B8" s="80"/>
      <c r="C8" s="85">
        <v>1</v>
      </c>
      <c r="D8" s="85"/>
      <c r="E8" s="85"/>
      <c r="F8" s="85">
        <v>2</v>
      </c>
      <c r="G8" s="85"/>
      <c r="H8" s="85"/>
      <c r="I8" s="85">
        <v>3</v>
      </c>
      <c r="J8" s="85"/>
      <c r="K8" s="85"/>
      <c r="L8" s="85">
        <v>4</v>
      </c>
      <c r="M8" s="85"/>
      <c r="N8" s="85"/>
      <c r="O8" s="85">
        <v>5</v>
      </c>
      <c r="P8" s="85"/>
      <c r="Q8" s="85"/>
      <c r="R8" s="85">
        <v>6</v>
      </c>
      <c r="S8" s="85"/>
      <c r="T8" s="85"/>
      <c r="U8" s="85">
        <v>7</v>
      </c>
      <c r="V8" s="85"/>
      <c r="W8" s="85"/>
      <c r="X8" s="85">
        <v>8</v>
      </c>
      <c r="Y8" s="85"/>
      <c r="Z8" s="85"/>
      <c r="AA8" s="85">
        <v>9</v>
      </c>
      <c r="AB8" s="85"/>
      <c r="AC8" s="85"/>
      <c r="AD8" s="85">
        <v>10</v>
      </c>
      <c r="AE8" s="85"/>
      <c r="AF8" s="85"/>
      <c r="AG8" s="85">
        <v>11</v>
      </c>
      <c r="AH8" s="85"/>
      <c r="AI8" s="85"/>
      <c r="AJ8" s="85">
        <v>12</v>
      </c>
      <c r="AK8" s="85"/>
      <c r="AL8" s="85"/>
      <c r="AM8" s="85">
        <v>13</v>
      </c>
      <c r="AN8" s="85"/>
      <c r="AO8" s="85"/>
      <c r="AP8" s="85">
        <v>14</v>
      </c>
      <c r="AQ8" s="85"/>
      <c r="AR8" s="85"/>
      <c r="AS8" s="85">
        <v>15</v>
      </c>
      <c r="AT8" s="85"/>
      <c r="AU8" s="85"/>
      <c r="AV8" s="85">
        <v>16</v>
      </c>
      <c r="AW8" s="85"/>
      <c r="AX8" s="85"/>
      <c r="AY8" s="85">
        <v>17</v>
      </c>
      <c r="AZ8" s="85"/>
      <c r="BA8" s="85"/>
      <c r="BB8" s="85">
        <v>18</v>
      </c>
      <c r="BC8" s="85"/>
      <c r="BD8" s="85"/>
      <c r="BE8" s="85">
        <v>19</v>
      </c>
      <c r="BF8" s="85"/>
      <c r="BG8" s="85"/>
      <c r="BH8" s="85">
        <v>20</v>
      </c>
      <c r="BI8" s="85"/>
      <c r="BJ8" s="85"/>
      <c r="BK8" s="85">
        <v>50</v>
      </c>
      <c r="BL8" s="85"/>
      <c r="BM8" s="85"/>
      <c r="BN8" s="85">
        <v>60</v>
      </c>
      <c r="BO8" s="85"/>
      <c r="BP8" s="85"/>
      <c r="BQ8" s="85">
        <v>99</v>
      </c>
      <c r="BR8" s="85"/>
      <c r="BS8" s="85"/>
      <c r="BT8" s="85" t="s">
        <v>35</v>
      </c>
      <c r="BU8" s="90" t="s">
        <v>34</v>
      </c>
      <c r="BV8" s="90"/>
      <c r="BW8" s="91"/>
    </row>
    <row r="9" spans="1:75" s="11" customFormat="1" ht="24.75" customHeight="1" x14ac:dyDescent="0.2">
      <c r="A9" s="77"/>
      <c r="B9" s="81"/>
      <c r="C9" s="84" t="s">
        <v>39</v>
      </c>
      <c r="D9" s="84"/>
      <c r="E9" s="84"/>
      <c r="F9" s="84" t="s">
        <v>40</v>
      </c>
      <c r="G9" s="84"/>
      <c r="H9" s="84"/>
      <c r="I9" s="84" t="s">
        <v>41</v>
      </c>
      <c r="J9" s="84"/>
      <c r="K9" s="84"/>
      <c r="L9" s="84" t="s">
        <v>42</v>
      </c>
      <c r="M9" s="84"/>
      <c r="N9" s="84"/>
      <c r="O9" s="84" t="s">
        <v>43</v>
      </c>
      <c r="P9" s="84"/>
      <c r="Q9" s="84"/>
      <c r="R9" s="84" t="s">
        <v>44</v>
      </c>
      <c r="S9" s="84"/>
      <c r="T9" s="84"/>
      <c r="U9" s="84" t="s">
        <v>45</v>
      </c>
      <c r="V9" s="84"/>
      <c r="W9" s="84"/>
      <c r="X9" s="84" t="s">
        <v>46</v>
      </c>
      <c r="Y9" s="84"/>
      <c r="Z9" s="84"/>
      <c r="AA9" s="84" t="s">
        <v>47</v>
      </c>
      <c r="AB9" s="84"/>
      <c r="AC9" s="84"/>
      <c r="AD9" s="84" t="s">
        <v>48</v>
      </c>
      <c r="AE9" s="84"/>
      <c r="AF9" s="84"/>
      <c r="AG9" s="84" t="s">
        <v>49</v>
      </c>
      <c r="AH9" s="84"/>
      <c r="AI9" s="84"/>
      <c r="AJ9" s="84" t="s">
        <v>50</v>
      </c>
      <c r="AK9" s="84"/>
      <c r="AL9" s="84"/>
      <c r="AM9" s="84" t="s">
        <v>51</v>
      </c>
      <c r="AN9" s="84"/>
      <c r="AO9" s="84"/>
      <c r="AP9" s="84" t="s">
        <v>52</v>
      </c>
      <c r="AQ9" s="84"/>
      <c r="AR9" s="84"/>
      <c r="AS9" s="84" t="s">
        <v>53</v>
      </c>
      <c r="AT9" s="84"/>
      <c r="AU9" s="84"/>
      <c r="AV9" s="84" t="s">
        <v>54</v>
      </c>
      <c r="AW9" s="84"/>
      <c r="AX9" s="84"/>
      <c r="AY9" s="84" t="s">
        <v>55</v>
      </c>
      <c r="AZ9" s="84"/>
      <c r="BA9" s="84"/>
      <c r="BB9" s="84" t="s">
        <v>56</v>
      </c>
      <c r="BC9" s="84"/>
      <c r="BD9" s="84"/>
      <c r="BE9" s="84" t="s">
        <v>57</v>
      </c>
      <c r="BF9" s="84"/>
      <c r="BG9" s="84"/>
      <c r="BH9" s="84" t="s">
        <v>58</v>
      </c>
      <c r="BI9" s="84"/>
      <c r="BJ9" s="84"/>
      <c r="BK9" s="84" t="s">
        <v>59</v>
      </c>
      <c r="BL9" s="84"/>
      <c r="BM9" s="84"/>
      <c r="BN9" s="84" t="s">
        <v>60</v>
      </c>
      <c r="BO9" s="84"/>
      <c r="BP9" s="84"/>
      <c r="BQ9" s="84" t="s">
        <v>76</v>
      </c>
      <c r="BR9" s="84"/>
      <c r="BS9" s="84"/>
      <c r="BT9" s="84"/>
      <c r="BU9" s="92"/>
      <c r="BV9" s="92"/>
      <c r="BW9" s="93"/>
    </row>
    <row r="10" spans="1:75" s="11" customFormat="1" x14ac:dyDescent="0.2">
      <c r="A10" s="77"/>
      <c r="B10" s="81"/>
      <c r="C10" s="78" t="s">
        <v>33</v>
      </c>
      <c r="D10" s="78"/>
      <c r="E10" s="40" t="s">
        <v>32</v>
      </c>
      <c r="F10" s="78" t="s">
        <v>33</v>
      </c>
      <c r="G10" s="78"/>
      <c r="H10" s="40" t="s">
        <v>32</v>
      </c>
      <c r="I10" s="78" t="s">
        <v>33</v>
      </c>
      <c r="J10" s="78"/>
      <c r="K10" s="40" t="s">
        <v>32</v>
      </c>
      <c r="L10" s="78" t="s">
        <v>33</v>
      </c>
      <c r="M10" s="78"/>
      <c r="N10" s="40" t="s">
        <v>32</v>
      </c>
      <c r="O10" s="78" t="s">
        <v>33</v>
      </c>
      <c r="P10" s="78"/>
      <c r="Q10" s="40" t="s">
        <v>32</v>
      </c>
      <c r="R10" s="78" t="s">
        <v>33</v>
      </c>
      <c r="S10" s="78"/>
      <c r="T10" s="40" t="s">
        <v>32</v>
      </c>
      <c r="U10" s="78" t="s">
        <v>33</v>
      </c>
      <c r="V10" s="78"/>
      <c r="W10" s="40" t="s">
        <v>32</v>
      </c>
      <c r="X10" s="78" t="s">
        <v>33</v>
      </c>
      <c r="Y10" s="78"/>
      <c r="Z10" s="40" t="s">
        <v>32</v>
      </c>
      <c r="AA10" s="78" t="s">
        <v>33</v>
      </c>
      <c r="AB10" s="78"/>
      <c r="AC10" s="40" t="s">
        <v>32</v>
      </c>
      <c r="AD10" s="78" t="s">
        <v>33</v>
      </c>
      <c r="AE10" s="78"/>
      <c r="AF10" s="40" t="s">
        <v>32</v>
      </c>
      <c r="AG10" s="78" t="s">
        <v>33</v>
      </c>
      <c r="AH10" s="78"/>
      <c r="AI10" s="40" t="s">
        <v>32</v>
      </c>
      <c r="AJ10" s="78" t="s">
        <v>33</v>
      </c>
      <c r="AK10" s="78"/>
      <c r="AL10" s="40" t="s">
        <v>32</v>
      </c>
      <c r="AM10" s="78" t="s">
        <v>33</v>
      </c>
      <c r="AN10" s="78"/>
      <c r="AO10" s="40" t="s">
        <v>32</v>
      </c>
      <c r="AP10" s="78" t="s">
        <v>33</v>
      </c>
      <c r="AQ10" s="78"/>
      <c r="AR10" s="40" t="s">
        <v>32</v>
      </c>
      <c r="AS10" s="78" t="s">
        <v>33</v>
      </c>
      <c r="AT10" s="78"/>
      <c r="AU10" s="40" t="s">
        <v>32</v>
      </c>
      <c r="AV10" s="78" t="s">
        <v>33</v>
      </c>
      <c r="AW10" s="78"/>
      <c r="AX10" s="40" t="s">
        <v>32</v>
      </c>
      <c r="AY10" s="78" t="s">
        <v>33</v>
      </c>
      <c r="AZ10" s="78"/>
      <c r="BA10" s="40" t="s">
        <v>32</v>
      </c>
      <c r="BB10" s="78" t="s">
        <v>33</v>
      </c>
      <c r="BC10" s="78"/>
      <c r="BD10" s="40" t="s">
        <v>32</v>
      </c>
      <c r="BE10" s="78" t="s">
        <v>33</v>
      </c>
      <c r="BF10" s="78"/>
      <c r="BG10" s="40" t="s">
        <v>32</v>
      </c>
      <c r="BH10" s="78" t="s">
        <v>33</v>
      </c>
      <c r="BI10" s="78"/>
      <c r="BJ10" s="40" t="s">
        <v>32</v>
      </c>
      <c r="BK10" s="78" t="s">
        <v>33</v>
      </c>
      <c r="BL10" s="78"/>
      <c r="BM10" s="40" t="s">
        <v>32</v>
      </c>
      <c r="BN10" s="78" t="s">
        <v>33</v>
      </c>
      <c r="BO10" s="78"/>
      <c r="BP10" s="40" t="s">
        <v>32</v>
      </c>
      <c r="BQ10" s="78" t="s">
        <v>33</v>
      </c>
      <c r="BR10" s="78"/>
      <c r="BS10" s="40" t="s">
        <v>32</v>
      </c>
      <c r="BT10" s="40" t="s">
        <v>33</v>
      </c>
      <c r="BU10" s="78" t="s">
        <v>33</v>
      </c>
      <c r="BV10" s="78"/>
      <c r="BW10" s="45" t="s">
        <v>32</v>
      </c>
    </row>
    <row r="11" spans="1:75" s="11" customFormat="1" ht="64.5" thickBot="1" x14ac:dyDescent="0.25">
      <c r="A11" s="82"/>
      <c r="B11" s="83"/>
      <c r="C11" s="32"/>
      <c r="D11" s="32" t="s">
        <v>31</v>
      </c>
      <c r="E11" s="33"/>
      <c r="F11" s="33"/>
      <c r="G11" s="32" t="s">
        <v>31</v>
      </c>
      <c r="H11" s="33"/>
      <c r="I11" s="33"/>
      <c r="J11" s="32" t="s">
        <v>31</v>
      </c>
      <c r="K11" s="33"/>
      <c r="L11" s="33"/>
      <c r="M11" s="32" t="s">
        <v>31</v>
      </c>
      <c r="N11" s="33"/>
      <c r="O11" s="33"/>
      <c r="P11" s="32" t="s">
        <v>31</v>
      </c>
      <c r="Q11" s="33"/>
      <c r="R11" s="33"/>
      <c r="S11" s="32" t="s">
        <v>31</v>
      </c>
      <c r="T11" s="33"/>
      <c r="U11" s="33"/>
      <c r="V11" s="32" t="s">
        <v>31</v>
      </c>
      <c r="W11" s="33"/>
      <c r="X11" s="33"/>
      <c r="Y11" s="32" t="s">
        <v>31</v>
      </c>
      <c r="Z11" s="33"/>
      <c r="AA11" s="33"/>
      <c r="AB11" s="32" t="s">
        <v>31</v>
      </c>
      <c r="AC11" s="33"/>
      <c r="AD11" s="33"/>
      <c r="AE11" s="32" t="s">
        <v>31</v>
      </c>
      <c r="AF11" s="33"/>
      <c r="AG11" s="33"/>
      <c r="AH11" s="32" t="s">
        <v>31</v>
      </c>
      <c r="AI11" s="33"/>
      <c r="AJ11" s="33"/>
      <c r="AK11" s="32" t="s">
        <v>31</v>
      </c>
      <c r="AL11" s="33"/>
      <c r="AM11" s="33"/>
      <c r="AN11" s="32" t="s">
        <v>31</v>
      </c>
      <c r="AO11" s="33"/>
      <c r="AP11" s="33"/>
      <c r="AQ11" s="32" t="s">
        <v>31</v>
      </c>
      <c r="AR11" s="33"/>
      <c r="AS11" s="33"/>
      <c r="AT11" s="32" t="s">
        <v>31</v>
      </c>
      <c r="AU11" s="33"/>
      <c r="AV11" s="33"/>
      <c r="AW11" s="32" t="s">
        <v>31</v>
      </c>
      <c r="AX11" s="33"/>
      <c r="AY11" s="33"/>
      <c r="AZ11" s="32" t="s">
        <v>31</v>
      </c>
      <c r="BA11" s="33"/>
      <c r="BB11" s="33"/>
      <c r="BC11" s="32" t="s">
        <v>31</v>
      </c>
      <c r="BD11" s="33"/>
      <c r="BE11" s="33"/>
      <c r="BF11" s="32" t="s">
        <v>31</v>
      </c>
      <c r="BG11" s="33"/>
      <c r="BH11" s="33"/>
      <c r="BI11" s="32" t="s">
        <v>31</v>
      </c>
      <c r="BJ11" s="33"/>
      <c r="BK11" s="33"/>
      <c r="BL11" s="32" t="s">
        <v>31</v>
      </c>
      <c r="BM11" s="33"/>
      <c r="BN11" s="33"/>
      <c r="BO11" s="32" t="s">
        <v>31</v>
      </c>
      <c r="BP11" s="33"/>
      <c r="BQ11" s="33"/>
      <c r="BR11" s="32" t="s">
        <v>31</v>
      </c>
      <c r="BS11" s="33"/>
      <c r="BT11" s="41"/>
      <c r="BU11" s="42"/>
      <c r="BV11" s="43" t="s">
        <v>31</v>
      </c>
      <c r="BW11" s="44"/>
    </row>
    <row r="12" spans="1:75" s="11" customFormat="1" ht="13.5" thickTop="1" x14ac:dyDescent="0.2">
      <c r="A12" s="77"/>
      <c r="B12" s="75" t="s">
        <v>30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86"/>
      <c r="BU12" s="86"/>
      <c r="BV12" s="86"/>
      <c r="BW12" s="88"/>
    </row>
    <row r="13" spans="1:75" s="11" customFormat="1" x14ac:dyDescent="0.2">
      <c r="A13" s="77"/>
      <c r="B13" s="7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86"/>
      <c r="BU13" s="86"/>
      <c r="BV13" s="86"/>
      <c r="BW13" s="88"/>
    </row>
    <row r="14" spans="1:75" s="11" customFormat="1" x14ac:dyDescent="0.2">
      <c r="A14" s="77"/>
      <c r="B14" s="7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86"/>
      <c r="BU14" s="86"/>
      <c r="BV14" s="86"/>
      <c r="BW14" s="88"/>
    </row>
    <row r="15" spans="1:75" s="11" customFormat="1" ht="13.5" thickBot="1" x14ac:dyDescent="0.25">
      <c r="A15" s="77"/>
      <c r="B15" s="7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87"/>
      <c r="BU15" s="87"/>
      <c r="BV15" s="87"/>
      <c r="BW15" s="89"/>
    </row>
    <row r="16" spans="1:75" s="57" customFormat="1" ht="13.5" thickTop="1" x14ac:dyDescent="0.2">
      <c r="A16" s="77"/>
      <c r="B16" s="52" t="s">
        <v>64</v>
      </c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5"/>
      <c r="BS16" s="54"/>
      <c r="BT16" s="53"/>
      <c r="BU16" s="54"/>
      <c r="BV16" s="54"/>
      <c r="BW16" s="56"/>
    </row>
    <row r="17" spans="1:76" s="11" customFormat="1" x14ac:dyDescent="0.2">
      <c r="A17" s="35">
        <v>101</v>
      </c>
      <c r="B17" s="25" t="s">
        <v>29</v>
      </c>
      <c r="C17" s="13">
        <v>2033940</v>
      </c>
      <c r="D17" s="13"/>
      <c r="E17" s="13"/>
      <c r="F17" s="13"/>
      <c r="G17" s="13"/>
      <c r="H17" s="13"/>
      <c r="I17" s="13">
        <v>335000</v>
      </c>
      <c r="J17" s="13"/>
      <c r="K17" s="13"/>
      <c r="L17" s="13">
        <v>27250</v>
      </c>
      <c r="M17" s="13"/>
      <c r="N17" s="13"/>
      <c r="O17" s="13">
        <v>110000</v>
      </c>
      <c r="P17" s="12"/>
      <c r="Q17" s="13"/>
      <c r="R17" s="13">
        <v>19500</v>
      </c>
      <c r="S17" s="13"/>
      <c r="T17" s="13"/>
      <c r="U17" s="13"/>
      <c r="V17" s="13"/>
      <c r="W17" s="13"/>
      <c r="X17" s="13">
        <v>28800</v>
      </c>
      <c r="Y17" s="13"/>
      <c r="Z17" s="13"/>
      <c r="AA17" s="13">
        <v>59100</v>
      </c>
      <c r="AB17" s="13"/>
      <c r="AC17" s="13"/>
      <c r="AD17" s="13"/>
      <c r="AE17" s="13"/>
      <c r="AF17" s="13"/>
      <c r="AG17" s="13"/>
      <c r="AH17" s="13"/>
      <c r="AI17" s="13"/>
      <c r="AJ17" s="13">
        <v>305000</v>
      </c>
      <c r="AK17" s="13"/>
      <c r="AL17" s="13"/>
      <c r="AM17" s="13"/>
      <c r="AN17" s="13"/>
      <c r="AO17" s="13"/>
      <c r="AP17" s="13">
        <v>100100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4"/>
      <c r="BS17" s="13"/>
      <c r="BT17" s="12"/>
      <c r="BU17" s="22">
        <f>SUM(C17,F17,I17,L17,O17,R17,U17,X17,AA17,AD17,AG17,AJ17,AM17,AP17,AS17,AV17,AY17,BB17,BE17,BH17,BK17,BN17,BQ17)</f>
        <v>3018690</v>
      </c>
      <c r="BV17" s="22"/>
      <c r="BW17" s="36">
        <f t="shared" ref="BW17:BW20" si="0">SUM(E17,H17,K17,N17,Q17,T17,W17,Z17,AC17,AF17,AI17,AL17,AO17,AR17,AU17,AX17,BA17,BD17,BG17,BJ17,BM17,BP17,BS17)</f>
        <v>0</v>
      </c>
    </row>
    <row r="18" spans="1:76" s="11" customFormat="1" x14ac:dyDescent="0.2">
      <c r="A18" s="35">
        <v>102</v>
      </c>
      <c r="B18" s="26" t="s">
        <v>28</v>
      </c>
      <c r="C18" s="13">
        <v>174600</v>
      </c>
      <c r="D18" s="13"/>
      <c r="E18" s="13"/>
      <c r="F18" s="13"/>
      <c r="G18" s="13"/>
      <c r="H18" s="13"/>
      <c r="I18" s="13">
        <v>22850</v>
      </c>
      <c r="J18" s="13"/>
      <c r="K18" s="13"/>
      <c r="L18" s="13">
        <v>1900</v>
      </c>
      <c r="M18" s="13"/>
      <c r="N18" s="13"/>
      <c r="O18" s="13">
        <v>9000</v>
      </c>
      <c r="P18" s="34"/>
      <c r="Q18" s="13"/>
      <c r="R18" s="13">
        <v>9350</v>
      </c>
      <c r="S18" s="13"/>
      <c r="T18" s="13"/>
      <c r="U18" s="13"/>
      <c r="V18" s="13"/>
      <c r="W18" s="13"/>
      <c r="X18" s="13">
        <v>2000</v>
      </c>
      <c r="Y18" s="13"/>
      <c r="Z18" s="13"/>
      <c r="AA18" s="13">
        <v>4000</v>
      </c>
      <c r="AB18" s="13"/>
      <c r="AC18" s="13"/>
      <c r="AD18" s="13">
        <v>30000</v>
      </c>
      <c r="AE18" s="13"/>
      <c r="AF18" s="13"/>
      <c r="AG18" s="13">
        <v>300</v>
      </c>
      <c r="AH18" s="13"/>
      <c r="AI18" s="13"/>
      <c r="AJ18" s="13">
        <v>24650</v>
      </c>
      <c r="AK18" s="13"/>
      <c r="AL18" s="13"/>
      <c r="AM18" s="13"/>
      <c r="AN18" s="13"/>
      <c r="AO18" s="13"/>
      <c r="AP18" s="13">
        <v>7000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4"/>
      <c r="BS18" s="13"/>
      <c r="BT18" s="12"/>
      <c r="BU18" s="22">
        <f>SUM(C18,F18,I18,L18,O18,R18,U18,X18,AA18,AD18,AG18,AJ18,AM18,AP18,AS18,AV18,AY18,BB18,BE18,BH18,BK18,BN18,BQ18)</f>
        <v>285650</v>
      </c>
      <c r="BV18" s="22"/>
      <c r="BW18" s="36">
        <f t="shared" si="0"/>
        <v>0</v>
      </c>
    </row>
    <row r="19" spans="1:76" s="11" customFormat="1" x14ac:dyDescent="0.2">
      <c r="A19" s="35">
        <v>103</v>
      </c>
      <c r="B19" s="25" t="s">
        <v>27</v>
      </c>
      <c r="C19" s="13">
        <v>864981</v>
      </c>
      <c r="D19" s="13"/>
      <c r="E19" s="13"/>
      <c r="F19" s="13"/>
      <c r="G19" s="13"/>
      <c r="H19" s="13"/>
      <c r="I19" s="13">
        <v>238410</v>
      </c>
      <c r="J19" s="13"/>
      <c r="K19" s="13"/>
      <c r="L19" s="13">
        <v>979600</v>
      </c>
      <c r="M19" s="13"/>
      <c r="N19" s="13"/>
      <c r="O19" s="13">
        <v>51950</v>
      </c>
      <c r="P19" s="34"/>
      <c r="Q19" s="13"/>
      <c r="R19" s="13">
        <v>300300</v>
      </c>
      <c r="S19" s="13"/>
      <c r="T19" s="13"/>
      <c r="U19" s="13"/>
      <c r="V19" s="13"/>
      <c r="W19" s="13"/>
      <c r="X19" s="13">
        <v>4850</v>
      </c>
      <c r="Y19" s="13"/>
      <c r="Z19" s="13"/>
      <c r="AA19" s="13">
        <v>214515</v>
      </c>
      <c r="AB19" s="13"/>
      <c r="AC19" s="13"/>
      <c r="AD19" s="13">
        <v>500250</v>
      </c>
      <c r="AE19" s="13"/>
      <c r="AF19" s="13"/>
      <c r="AG19" s="13">
        <v>16250</v>
      </c>
      <c r="AH19" s="13"/>
      <c r="AI19" s="13"/>
      <c r="AJ19" s="13">
        <v>401750</v>
      </c>
      <c r="AK19" s="13"/>
      <c r="AL19" s="13"/>
      <c r="AM19" s="13"/>
      <c r="AN19" s="13"/>
      <c r="AO19" s="13"/>
      <c r="AP19" s="13">
        <v>17500</v>
      </c>
      <c r="AQ19" s="13"/>
      <c r="AR19" s="13"/>
      <c r="AS19" s="13">
        <v>48000</v>
      </c>
      <c r="AT19" s="13"/>
      <c r="AU19" s="13"/>
      <c r="AV19" s="13">
        <v>2600</v>
      </c>
      <c r="AW19" s="13"/>
      <c r="AX19" s="13"/>
      <c r="AY19" s="13">
        <v>9500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4"/>
      <c r="BS19" s="13"/>
      <c r="BT19" s="12"/>
      <c r="BU19" s="22">
        <f>SUM(C19,F19,I19,L19,O19,R19,U19,X19,AA19,AD19,AG19,AJ19,AM19,AP19,AS19,AV19,AY19,BB19,BE19,BH19,BK19,BN19,BQ19)</f>
        <v>3650456</v>
      </c>
      <c r="BV19" s="22"/>
      <c r="BW19" s="36">
        <f t="shared" si="0"/>
        <v>0</v>
      </c>
    </row>
    <row r="20" spans="1:76" s="11" customFormat="1" x14ac:dyDescent="0.2">
      <c r="A20" s="35">
        <v>104</v>
      </c>
      <c r="B20" s="25" t="s">
        <v>26</v>
      </c>
      <c r="C20" s="13">
        <v>7000</v>
      </c>
      <c r="D20" s="13"/>
      <c r="E20" s="13"/>
      <c r="F20" s="13"/>
      <c r="G20" s="13"/>
      <c r="H20" s="13"/>
      <c r="I20" s="13">
        <v>21000</v>
      </c>
      <c r="J20" s="13"/>
      <c r="K20" s="13"/>
      <c r="L20" s="13">
        <v>493500</v>
      </c>
      <c r="M20" s="13"/>
      <c r="N20" s="13"/>
      <c r="O20" s="13">
        <v>25000</v>
      </c>
      <c r="P20" s="34"/>
      <c r="Q20" s="13"/>
      <c r="R20" s="13">
        <v>39000</v>
      </c>
      <c r="S20" s="13"/>
      <c r="T20" s="13"/>
      <c r="U20" s="13"/>
      <c r="V20" s="13"/>
      <c r="W20" s="13"/>
      <c r="X20" s="13">
        <v>4500</v>
      </c>
      <c r="Y20" s="13"/>
      <c r="Z20" s="13"/>
      <c r="AA20" s="13">
        <v>15100</v>
      </c>
      <c r="AB20" s="13"/>
      <c r="AC20" s="13"/>
      <c r="AD20" s="13"/>
      <c r="AE20" s="13"/>
      <c r="AF20" s="13"/>
      <c r="AG20" s="13"/>
      <c r="AH20" s="13"/>
      <c r="AI20" s="13"/>
      <c r="AJ20" s="13">
        <v>994000</v>
      </c>
      <c r="AK20" s="13"/>
      <c r="AL20" s="13"/>
      <c r="AM20" s="13"/>
      <c r="AN20" s="13"/>
      <c r="AO20" s="13"/>
      <c r="AP20" s="13">
        <v>14000</v>
      </c>
      <c r="AQ20" s="13"/>
      <c r="AR20" s="13"/>
      <c r="AS20" s="13">
        <v>5000</v>
      </c>
      <c r="AT20" s="13"/>
      <c r="AU20" s="13"/>
      <c r="AV20" s="13"/>
      <c r="AW20" s="13"/>
      <c r="AX20" s="13"/>
      <c r="AY20" s="13">
        <v>58000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4"/>
      <c r="BS20" s="13"/>
      <c r="BT20" s="12"/>
      <c r="BU20" s="22">
        <f>SUM(C20,F20,I20,L20,O20,R20,U20,X20,AA20,AD20,AG20,AJ20,AM20,AP20,AS20,AV20,AY20,BB20,BE20,BH20,BK20,BN20,BQ20)</f>
        <v>1676100</v>
      </c>
      <c r="BV20" s="22"/>
      <c r="BW20" s="36">
        <f t="shared" si="0"/>
        <v>0</v>
      </c>
    </row>
    <row r="21" spans="1:76" s="11" customFormat="1" x14ac:dyDescent="0.2">
      <c r="A21" s="35">
        <v>105</v>
      </c>
      <c r="B21" s="25" t="s">
        <v>61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>
        <v>0</v>
      </c>
      <c r="BR21" s="14"/>
      <c r="BS21" s="13">
        <f>BQ21</f>
        <v>0</v>
      </c>
      <c r="BT21" s="12"/>
      <c r="BU21" s="22">
        <f>SUM(C21,F21,I21,L21,O21,R21,U21,X21,AA21,AD21,AG21,AJ21,AM21,AP21,AS21,AV21,AY21,BB21,BE21,BH21,BK21,BN21,BQ21)</f>
        <v>0</v>
      </c>
      <c r="BV21" s="22"/>
      <c r="BW21" s="36"/>
    </row>
    <row r="22" spans="1:76" s="11" customFormat="1" x14ac:dyDescent="0.2">
      <c r="A22" s="35">
        <v>106</v>
      </c>
      <c r="B22" s="25" t="s">
        <v>62</v>
      </c>
      <c r="C22" s="13"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4"/>
      <c r="BS22" s="13"/>
      <c r="BT22" s="12"/>
      <c r="BU22" s="22">
        <f t="shared" ref="BU22:BU26" si="1">SUM(C22,F22,I22,L22,O22,R22,U22,X22,AA22,AD22,AG22,AJ22,AM22,AP22,AS22,AV22,AY22,BB22,BE22,BH22,BK22,BN22,BQ22)</f>
        <v>0</v>
      </c>
      <c r="BV22" s="22"/>
      <c r="BW22" s="36"/>
    </row>
    <row r="23" spans="1:76" s="11" customFormat="1" x14ac:dyDescent="0.2">
      <c r="A23" s="35">
        <v>107</v>
      </c>
      <c r="B23" s="25" t="s">
        <v>25</v>
      </c>
      <c r="C23" s="13">
        <v>500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/>
      <c r="BS23" s="13"/>
      <c r="BT23" s="12"/>
      <c r="BU23" s="22">
        <f t="shared" si="1"/>
        <v>500</v>
      </c>
      <c r="BV23" s="22"/>
      <c r="BW23" s="36">
        <f t="shared" ref="BW23:BW26" si="2">SUM(E23,H23,K23,N23,Q23,T23,W23,Z23,AC23,AF23,AI23,AL23,AO23,AR23,AU23,AX23,BA23,BD23,BG23,BJ23,BM23,BP23,BS23)</f>
        <v>0</v>
      </c>
    </row>
    <row r="24" spans="1:76" s="11" customFormat="1" x14ac:dyDescent="0.2">
      <c r="A24" s="35">
        <v>108</v>
      </c>
      <c r="B24" s="25" t="s">
        <v>24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13"/>
      <c r="BT24" s="12"/>
      <c r="BU24" s="22">
        <f t="shared" si="1"/>
        <v>0</v>
      </c>
      <c r="BV24" s="22"/>
      <c r="BW24" s="36"/>
    </row>
    <row r="25" spans="1:76" s="11" customFormat="1" x14ac:dyDescent="0.2">
      <c r="A25" s="35">
        <v>109</v>
      </c>
      <c r="B25" s="25" t="s">
        <v>23</v>
      </c>
      <c r="C25" s="13">
        <v>13600</v>
      </c>
      <c r="D25" s="13"/>
      <c r="E25" s="13"/>
      <c r="F25" s="13"/>
      <c r="G25" s="13"/>
      <c r="H25" s="13"/>
      <c r="I25" s="13">
        <v>2000</v>
      </c>
      <c r="J25" s="13"/>
      <c r="K25" s="13"/>
      <c r="L25" s="13">
        <v>1000</v>
      </c>
      <c r="M25" s="13"/>
      <c r="N25" s="13"/>
      <c r="O25" s="13">
        <v>0</v>
      </c>
      <c r="P25" s="3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>
        <v>4500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4"/>
      <c r="BS25" s="13"/>
      <c r="BT25" s="12"/>
      <c r="BU25" s="22">
        <f t="shared" si="1"/>
        <v>21100</v>
      </c>
      <c r="BV25" s="22"/>
      <c r="BW25" s="36">
        <f t="shared" si="2"/>
        <v>0</v>
      </c>
    </row>
    <row r="26" spans="1:76" s="11" customFormat="1" x14ac:dyDescent="0.2">
      <c r="A26" s="35">
        <v>110</v>
      </c>
      <c r="B26" s="25" t="s">
        <v>22</v>
      </c>
      <c r="C26" s="13">
        <v>108150</v>
      </c>
      <c r="D26" s="13"/>
      <c r="E26" s="13"/>
      <c r="F26" s="13"/>
      <c r="G26" s="13"/>
      <c r="H26" s="13"/>
      <c r="I26" s="13">
        <v>1450</v>
      </c>
      <c r="J26" s="13"/>
      <c r="K26" s="13"/>
      <c r="L26" s="13"/>
      <c r="M26" s="13"/>
      <c r="N26" s="13"/>
      <c r="O26" s="13"/>
      <c r="P26" s="3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>
        <v>2200</v>
      </c>
      <c r="AH26" s="13"/>
      <c r="AI26" s="13"/>
      <c r="AJ26" s="13">
        <v>1200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>
        <v>483246.8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13"/>
      <c r="BT26" s="12"/>
      <c r="BU26" s="22">
        <f t="shared" si="1"/>
        <v>596246.80000000005</v>
      </c>
      <c r="BV26" s="22"/>
      <c r="BW26" s="36">
        <f t="shared" si="2"/>
        <v>0</v>
      </c>
    </row>
    <row r="27" spans="1:76" s="51" customFormat="1" x14ac:dyDescent="0.2">
      <c r="A27" s="46">
        <v>100</v>
      </c>
      <c r="B27" s="47" t="s">
        <v>63</v>
      </c>
      <c r="C27" s="48">
        <f>SUM(C17:C26)</f>
        <v>3202771</v>
      </c>
      <c r="D27" s="48"/>
      <c r="E27" s="48">
        <f>SUM(E17:E26)</f>
        <v>0</v>
      </c>
      <c r="F27" s="48">
        <f>SUM(F17:F26)</f>
        <v>0</v>
      </c>
      <c r="G27" s="48"/>
      <c r="H27" s="48">
        <f>SUM(H17:H26)</f>
        <v>0</v>
      </c>
      <c r="I27" s="48">
        <f>SUM(I17:I26)</f>
        <v>620710</v>
      </c>
      <c r="J27" s="48"/>
      <c r="K27" s="48">
        <f>SUM(K17:K26)</f>
        <v>0</v>
      </c>
      <c r="L27" s="48">
        <f>SUM(L17:L26)</f>
        <v>1503250</v>
      </c>
      <c r="M27" s="48"/>
      <c r="N27" s="48">
        <f>SUM(N17:N26)</f>
        <v>0</v>
      </c>
      <c r="O27" s="48">
        <f>SUM(O17:O26)</f>
        <v>195950</v>
      </c>
      <c r="P27" s="48"/>
      <c r="Q27" s="48">
        <f>SUM(Q17:Q26)</f>
        <v>0</v>
      </c>
      <c r="R27" s="48">
        <f>SUM(R17:R26)</f>
        <v>368150</v>
      </c>
      <c r="S27" s="48"/>
      <c r="T27" s="48">
        <f>SUM(T17:T26)</f>
        <v>0</v>
      </c>
      <c r="U27" s="48">
        <f>SUM(U17:U26)</f>
        <v>0</v>
      </c>
      <c r="V27" s="48"/>
      <c r="W27" s="48">
        <f>SUM(W17:W26)</f>
        <v>0</v>
      </c>
      <c r="X27" s="48">
        <f>SUM(X17:X26)</f>
        <v>40150</v>
      </c>
      <c r="Y27" s="48"/>
      <c r="Z27" s="48">
        <f>SUM(Z17:Z26)</f>
        <v>0</v>
      </c>
      <c r="AA27" s="48">
        <f>SUM(AA17:AA26)</f>
        <v>292715</v>
      </c>
      <c r="AB27" s="48"/>
      <c r="AC27" s="48">
        <f>SUM(AC17:AC26)</f>
        <v>0</v>
      </c>
      <c r="AD27" s="48">
        <f>SUM(AD17:AD26)</f>
        <v>530250</v>
      </c>
      <c r="AE27" s="48"/>
      <c r="AF27" s="48">
        <f>SUM(AF17:AF26)</f>
        <v>0</v>
      </c>
      <c r="AG27" s="48">
        <f>SUM(AG17:AG26)</f>
        <v>18750</v>
      </c>
      <c r="AH27" s="48"/>
      <c r="AI27" s="48">
        <f>SUM(AI17:AI26)</f>
        <v>0</v>
      </c>
      <c r="AJ27" s="48">
        <f>SUM(AJ17:AJ26)</f>
        <v>1731100</v>
      </c>
      <c r="AK27" s="48"/>
      <c r="AL27" s="48">
        <f>SUM(AL17:AL26)</f>
        <v>0</v>
      </c>
      <c r="AM27" s="48">
        <f>SUM(AM17:AM26)</f>
        <v>0</v>
      </c>
      <c r="AN27" s="48"/>
      <c r="AO27" s="48">
        <f>SUM(AO17:AO26)</f>
        <v>0</v>
      </c>
      <c r="AP27" s="48">
        <f>SUM(AP17:AP26)</f>
        <v>138600</v>
      </c>
      <c r="AQ27" s="48"/>
      <c r="AR27" s="48">
        <f>SUM(AR17:AR26)</f>
        <v>0</v>
      </c>
      <c r="AS27" s="48">
        <f>SUM(AS17:AS26)</f>
        <v>53000</v>
      </c>
      <c r="AT27" s="48"/>
      <c r="AU27" s="48">
        <f>SUM(AU17:AU26)</f>
        <v>0</v>
      </c>
      <c r="AV27" s="48">
        <f>SUM(AV17:AV26)</f>
        <v>2600</v>
      </c>
      <c r="AW27" s="48"/>
      <c r="AX27" s="48">
        <f>SUM(AX17:AX26)</f>
        <v>0</v>
      </c>
      <c r="AY27" s="48">
        <f>SUM(AY17:AY26)</f>
        <v>67500</v>
      </c>
      <c r="AZ27" s="48"/>
      <c r="BA27" s="48">
        <f>SUM(BA17:BA26)</f>
        <v>0</v>
      </c>
      <c r="BB27" s="48">
        <f>SUM(BB17:BB26)</f>
        <v>0</v>
      </c>
      <c r="BC27" s="48"/>
      <c r="BD27" s="48">
        <f>SUM(BD17:BD26)</f>
        <v>0</v>
      </c>
      <c r="BE27" s="48">
        <f>SUM(BE17:BE26)</f>
        <v>0</v>
      </c>
      <c r="BF27" s="48"/>
      <c r="BG27" s="48">
        <f>SUM(BG17:BG26)</f>
        <v>0</v>
      </c>
      <c r="BH27" s="48">
        <f>SUM(BH17:BH26)</f>
        <v>483246.8</v>
      </c>
      <c r="BI27" s="48"/>
      <c r="BJ27" s="48">
        <f>SUM(BJ17:BJ26)</f>
        <v>0</v>
      </c>
      <c r="BK27" s="48">
        <f>SUM(BK17:BK26)</f>
        <v>0</v>
      </c>
      <c r="BL27" s="48"/>
      <c r="BM27" s="48">
        <f>SUM(BM17:BM26)</f>
        <v>0</v>
      </c>
      <c r="BN27" s="48">
        <f>SUM(BN17:BN26)</f>
        <v>0</v>
      </c>
      <c r="BO27" s="48"/>
      <c r="BP27" s="48">
        <f>SUM(BP17:BP26)</f>
        <v>0</v>
      </c>
      <c r="BQ27" s="48">
        <f>SUM(BQ17:BQ26)</f>
        <v>0</v>
      </c>
      <c r="BR27" s="14"/>
      <c r="BS27" s="48">
        <f>SUM(BS17:BS26)</f>
        <v>0</v>
      </c>
      <c r="BT27" s="49"/>
      <c r="BU27" s="48">
        <f>SUM(BU17:BU26)</f>
        <v>9248742.8000000007</v>
      </c>
      <c r="BV27" s="48"/>
      <c r="BW27" s="50">
        <f>SUM(BW17:BW26)</f>
        <v>0</v>
      </c>
    </row>
    <row r="28" spans="1:76" s="23" customFormat="1" x14ac:dyDescent="0.2">
      <c r="A28" s="37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14"/>
      <c r="BS28" s="22"/>
      <c r="BT28" s="38"/>
      <c r="BU28" s="22"/>
      <c r="BV28" s="22"/>
      <c r="BW28" s="36"/>
    </row>
    <row r="29" spans="1:76" s="23" customFormat="1" x14ac:dyDescent="0.2">
      <c r="A29" s="37"/>
      <c r="B29" s="52" t="s">
        <v>65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14"/>
      <c r="BS29" s="22"/>
      <c r="BT29" s="38"/>
      <c r="BU29" s="22"/>
      <c r="BV29" s="22"/>
      <c r="BW29" s="36"/>
    </row>
    <row r="30" spans="1:76" s="11" customFormat="1" x14ac:dyDescent="0.2">
      <c r="A30" s="35">
        <v>201</v>
      </c>
      <c r="B30" s="18" t="s">
        <v>21</v>
      </c>
      <c r="C30" s="22"/>
      <c r="D30" s="22"/>
      <c r="E30" s="13"/>
      <c r="F30" s="13"/>
      <c r="G30" s="13"/>
      <c r="H30" s="13"/>
      <c r="I30" s="13"/>
      <c r="J30" s="13"/>
      <c r="K30" s="13"/>
      <c r="L30" s="22"/>
      <c r="M30" s="22"/>
      <c r="N30" s="13"/>
      <c r="O30" s="22"/>
      <c r="P30" s="22"/>
      <c r="Q30" s="13"/>
      <c r="R30" s="22"/>
      <c r="S30" s="22"/>
      <c r="T30" s="13"/>
      <c r="U30" s="13"/>
      <c r="V30" s="13"/>
      <c r="W30" s="13"/>
      <c r="X30" s="13"/>
      <c r="Y30" s="13"/>
      <c r="Z30" s="13"/>
      <c r="AA30" s="22"/>
      <c r="AB30" s="22"/>
      <c r="AC30" s="13"/>
      <c r="AD30" s="22"/>
      <c r="AE30" s="2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4"/>
      <c r="BS30" s="13"/>
      <c r="BT30" s="12"/>
      <c r="BU30" s="22">
        <f>SUM(C30,F30,I30,L30,O30,R30,U30,X30,AA30,AD30,AG30,AJ30,AM30,AP30,AS30,AV30,AY30,BB30,BE30,BH30,BK30,BN30,BQ30)</f>
        <v>0</v>
      </c>
      <c r="BV30" s="22"/>
      <c r="BW30" s="36"/>
    </row>
    <row r="31" spans="1:76" s="11" customFormat="1" x14ac:dyDescent="0.2">
      <c r="A31" s="35">
        <v>202</v>
      </c>
      <c r="B31" s="18" t="s">
        <v>20</v>
      </c>
      <c r="C31" s="13">
        <v>44700</v>
      </c>
      <c r="D31" s="13"/>
      <c r="E31" s="13"/>
      <c r="F31" s="13"/>
      <c r="G31" s="13"/>
      <c r="H31" s="13"/>
      <c r="I31" s="13">
        <v>26000</v>
      </c>
      <c r="J31" s="13"/>
      <c r="K31" s="13"/>
      <c r="L31" s="13">
        <v>20000</v>
      </c>
      <c r="M31" s="13"/>
      <c r="N31" s="13"/>
      <c r="O31" s="13">
        <v>0</v>
      </c>
      <c r="P31" s="13"/>
      <c r="Q31" s="13"/>
      <c r="R31" s="13">
        <v>20000</v>
      </c>
      <c r="S31" s="13"/>
      <c r="T31" s="13"/>
      <c r="U31" s="13"/>
      <c r="V31" s="13"/>
      <c r="W31" s="13"/>
      <c r="X31" s="13">
        <v>10000</v>
      </c>
      <c r="Y31" s="13"/>
      <c r="Z31" s="13"/>
      <c r="AA31" s="13">
        <v>25000</v>
      </c>
      <c r="AB31" s="13"/>
      <c r="AC31" s="13"/>
      <c r="AD31" s="13">
        <v>800000</v>
      </c>
      <c r="AE31" s="13"/>
      <c r="AF31" s="13"/>
      <c r="AG31" s="13">
        <v>0</v>
      </c>
      <c r="AH31" s="13"/>
      <c r="AI31" s="13"/>
      <c r="AJ31" s="13">
        <v>450000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4"/>
      <c r="BS31" s="13"/>
      <c r="BT31" s="12"/>
      <c r="BU31" s="22">
        <f t="shared" ref="BU31:BU34" si="3">SUM(C31,F31,I31,L31,O31,R31,U31,X31,AA31,AD31,AG31,AJ31,AM31,AP31,AS31,AV31,AY31,BB31,BE31,BH31,BK31,BN31,BQ31)</f>
        <v>1395700</v>
      </c>
      <c r="BV31" s="22"/>
      <c r="BW31" s="36">
        <f t="shared" ref="BW31:BW34" si="4">SUM(E31,H31,K31,N31,Q31,T31,W31,Z31,AC31,AF31,AI31,AL31,AO31,AR31,AU31,AX31,BA31,BD31,BG31,BJ31,BM31,BP31,BS31)</f>
        <v>0</v>
      </c>
      <c r="BX31" s="21"/>
    </row>
    <row r="32" spans="1:76" s="11" customFormat="1" x14ac:dyDescent="0.2">
      <c r="A32" s="35">
        <v>203</v>
      </c>
      <c r="B32" s="20" t="s">
        <v>19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0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13"/>
      <c r="BT32" s="12"/>
      <c r="BU32" s="22">
        <f t="shared" si="3"/>
        <v>0</v>
      </c>
      <c r="BV32" s="22"/>
      <c r="BW32" s="36">
        <f t="shared" si="4"/>
        <v>0</v>
      </c>
    </row>
    <row r="33" spans="1:75" s="11" customFormat="1" x14ac:dyDescent="0.2">
      <c r="A33" s="35">
        <v>204</v>
      </c>
      <c r="B33" s="18" t="s">
        <v>18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15000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4"/>
      <c r="BS33" s="13"/>
      <c r="BT33" s="12"/>
      <c r="BU33" s="22">
        <f t="shared" si="3"/>
        <v>15000</v>
      </c>
      <c r="BV33" s="22"/>
      <c r="BW33" s="36">
        <f t="shared" si="4"/>
        <v>0</v>
      </c>
    </row>
    <row r="34" spans="1:75" s="11" customFormat="1" x14ac:dyDescent="0.2">
      <c r="A34" s="35">
        <v>205</v>
      </c>
      <c r="B34" s="20" t="s">
        <v>17</v>
      </c>
      <c r="C34" s="13">
        <v>10000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4"/>
      <c r="BS34" s="13"/>
      <c r="BT34" s="12"/>
      <c r="BU34" s="22">
        <f t="shared" si="3"/>
        <v>10000</v>
      </c>
      <c r="BV34" s="22"/>
      <c r="BW34" s="36">
        <f t="shared" si="4"/>
        <v>0</v>
      </c>
    </row>
    <row r="35" spans="1:75" s="51" customFormat="1" x14ac:dyDescent="0.2">
      <c r="A35" s="46">
        <v>200</v>
      </c>
      <c r="B35" s="58" t="s">
        <v>66</v>
      </c>
      <c r="C35" s="48">
        <f>SUM(C30:C34)</f>
        <v>54700</v>
      </c>
      <c r="D35" s="48"/>
      <c r="E35" s="48">
        <f>SUM(E30:E34)</f>
        <v>0</v>
      </c>
      <c r="F35" s="48">
        <f>SUM(F30:F34)</f>
        <v>0</v>
      </c>
      <c r="G35" s="48"/>
      <c r="H35" s="48">
        <f>SUM(H30:H34)</f>
        <v>0</v>
      </c>
      <c r="I35" s="48">
        <f>SUM(I30:I34)</f>
        <v>26000</v>
      </c>
      <c r="J35" s="48"/>
      <c r="K35" s="48">
        <f>SUM(K30:K34)</f>
        <v>0</v>
      </c>
      <c r="L35" s="48">
        <f>SUM(L30:L34)</f>
        <v>20000</v>
      </c>
      <c r="M35" s="48"/>
      <c r="N35" s="48">
        <f>SUM(N30:N34)</f>
        <v>0</v>
      </c>
      <c r="O35" s="48">
        <f>SUM(O30:O34)</f>
        <v>15000</v>
      </c>
      <c r="P35" s="48"/>
      <c r="Q35" s="48">
        <f>SUM(Q30:Q34)</f>
        <v>0</v>
      </c>
      <c r="R35" s="48">
        <f>SUM(R30:R34)</f>
        <v>20000</v>
      </c>
      <c r="S35" s="48"/>
      <c r="T35" s="48">
        <f>SUM(T30:T34)</f>
        <v>0</v>
      </c>
      <c r="U35" s="48">
        <f>SUM(U30:U34)</f>
        <v>0</v>
      </c>
      <c r="V35" s="48"/>
      <c r="W35" s="48">
        <f>SUM(W30:W34)</f>
        <v>0</v>
      </c>
      <c r="X35" s="48">
        <f>SUM(X30:X34)</f>
        <v>10000</v>
      </c>
      <c r="Y35" s="48"/>
      <c r="Z35" s="48">
        <f>SUM(Z30:Z34)</f>
        <v>0</v>
      </c>
      <c r="AA35" s="48">
        <f>SUM(AA30:AA34)</f>
        <v>25000</v>
      </c>
      <c r="AB35" s="48"/>
      <c r="AC35" s="48">
        <f>SUM(AC30:AC34)</f>
        <v>0</v>
      </c>
      <c r="AD35" s="48">
        <f>SUM(AD30:AD34)</f>
        <v>800000</v>
      </c>
      <c r="AE35" s="48"/>
      <c r="AF35" s="48">
        <f>SUM(AF30:AF34)</f>
        <v>0</v>
      </c>
      <c r="AG35" s="48">
        <f>SUM(AG30:AG34)</f>
        <v>0</v>
      </c>
      <c r="AH35" s="48"/>
      <c r="AI35" s="48">
        <f>SUM(AI30:AI34)</f>
        <v>0</v>
      </c>
      <c r="AJ35" s="48">
        <f>SUM(AJ30:AJ34)</f>
        <v>450000</v>
      </c>
      <c r="AK35" s="48"/>
      <c r="AL35" s="48">
        <f>SUM(AL30:AL34)</f>
        <v>0</v>
      </c>
      <c r="AM35" s="48">
        <f>SUM(AM30:AM34)</f>
        <v>0</v>
      </c>
      <c r="AN35" s="48"/>
      <c r="AO35" s="48">
        <f>SUM(AO30:AO34)</f>
        <v>0</v>
      </c>
      <c r="AP35" s="48">
        <f>SUM(AP30:AP34)</f>
        <v>0</v>
      </c>
      <c r="AQ35" s="48"/>
      <c r="AR35" s="48">
        <f>SUM(AR30:AR34)</f>
        <v>0</v>
      </c>
      <c r="AS35" s="48">
        <f>SUM(AS30:AS34)</f>
        <v>0</v>
      </c>
      <c r="AT35" s="48"/>
      <c r="AU35" s="48">
        <f>SUM(AU30:AU34)</f>
        <v>0</v>
      </c>
      <c r="AV35" s="48">
        <f>SUM(AV30:AV34)</f>
        <v>0</v>
      </c>
      <c r="AW35" s="48"/>
      <c r="AX35" s="48">
        <f>SUM(AX30:AX34)</f>
        <v>0</v>
      </c>
      <c r="AY35" s="48">
        <f>SUM(AY30:AY34)</f>
        <v>0</v>
      </c>
      <c r="AZ35" s="48"/>
      <c r="BA35" s="48">
        <f>SUM(BA30:BA34)</f>
        <v>0</v>
      </c>
      <c r="BB35" s="48">
        <f>SUM(BB30:BB34)</f>
        <v>0</v>
      </c>
      <c r="BC35" s="48"/>
      <c r="BD35" s="48">
        <f>SUM(BD30:BD34)</f>
        <v>0</v>
      </c>
      <c r="BE35" s="48">
        <f>SUM(BE30:BE34)</f>
        <v>0</v>
      </c>
      <c r="BF35" s="48"/>
      <c r="BG35" s="48">
        <f>SUM(BG30:BG34)</f>
        <v>0</v>
      </c>
      <c r="BH35" s="48">
        <f>SUM(BH30:BH34)</f>
        <v>0</v>
      </c>
      <c r="BI35" s="48"/>
      <c r="BJ35" s="48">
        <f>SUM(BJ30:BJ34)</f>
        <v>0</v>
      </c>
      <c r="BK35" s="48">
        <f>SUM(BK30:BK34)</f>
        <v>0</v>
      </c>
      <c r="BL35" s="48"/>
      <c r="BM35" s="48">
        <f>SUM(BM30:BM34)</f>
        <v>0</v>
      </c>
      <c r="BN35" s="48">
        <v>0</v>
      </c>
      <c r="BO35" s="48"/>
      <c r="BP35" s="48">
        <f>SUM(BP30:BP34)</f>
        <v>0</v>
      </c>
      <c r="BQ35" s="48">
        <f>SUM(BQ30:BQ34)</f>
        <v>0</v>
      </c>
      <c r="BR35" s="60"/>
      <c r="BS35" s="48">
        <f>SUM(BS30:BS34)</f>
        <v>0</v>
      </c>
      <c r="BT35" s="49"/>
      <c r="BU35" s="48">
        <f>SUM(BU30:BU34)</f>
        <v>1420700</v>
      </c>
      <c r="BV35" s="48"/>
      <c r="BW35" s="50">
        <f>SUM(BW30:BW34)</f>
        <v>0</v>
      </c>
    </row>
    <row r="36" spans="1:75" s="11" customFormat="1" x14ac:dyDescent="0.2">
      <c r="A36" s="35"/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4"/>
      <c r="BS36" s="13"/>
      <c r="BT36" s="12"/>
      <c r="BU36" s="13"/>
      <c r="BV36" s="13"/>
      <c r="BW36" s="39"/>
    </row>
    <row r="37" spans="1:75" s="11" customFormat="1" x14ac:dyDescent="0.2">
      <c r="A37" s="35"/>
      <c r="B37" s="52" t="s">
        <v>67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4"/>
      <c r="BS37" s="13"/>
      <c r="BT37" s="12"/>
      <c r="BU37" s="13"/>
      <c r="BV37" s="13"/>
      <c r="BW37" s="39"/>
    </row>
    <row r="38" spans="1:75" s="11" customFormat="1" x14ac:dyDescent="0.2">
      <c r="A38" s="35">
        <v>301</v>
      </c>
      <c r="B38" s="18" t="s">
        <v>16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13"/>
      <c r="BT38" s="12"/>
      <c r="BU38" s="13"/>
      <c r="BV38" s="13"/>
      <c r="BW38" s="39"/>
    </row>
    <row r="39" spans="1:75" s="11" customFormat="1" x14ac:dyDescent="0.2">
      <c r="A39" s="35">
        <v>302</v>
      </c>
      <c r="B39" s="18" t="s">
        <v>15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4"/>
      <c r="BS39" s="13"/>
      <c r="BT39" s="12"/>
      <c r="BU39" s="13"/>
      <c r="BV39" s="13"/>
      <c r="BW39" s="39"/>
    </row>
    <row r="40" spans="1:75" s="11" customFormat="1" x14ac:dyDescent="0.2">
      <c r="A40" s="35">
        <v>303</v>
      </c>
      <c r="B40" s="18" t="s">
        <v>14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4"/>
      <c r="BS40" s="13"/>
      <c r="BT40" s="12"/>
      <c r="BU40" s="13"/>
      <c r="BV40" s="13"/>
      <c r="BW40" s="39"/>
    </row>
    <row r="41" spans="1:75" s="11" customFormat="1" x14ac:dyDescent="0.2">
      <c r="A41" s="35">
        <v>304</v>
      </c>
      <c r="B41" s="18" t="s">
        <v>13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4"/>
      <c r="BS41" s="13"/>
      <c r="BT41" s="12"/>
      <c r="BU41" s="13"/>
      <c r="BV41" s="13"/>
      <c r="BW41" s="39"/>
    </row>
    <row r="42" spans="1:75" s="51" customFormat="1" x14ac:dyDescent="0.2">
      <c r="A42" s="46">
        <v>300</v>
      </c>
      <c r="B42" s="58" t="s">
        <v>68</v>
      </c>
      <c r="C42" s="48">
        <v>0</v>
      </c>
      <c r="D42" s="48">
        <v>0</v>
      </c>
      <c r="E42" s="48">
        <v>0</v>
      </c>
      <c r="F42" s="48">
        <v>0</v>
      </c>
      <c r="G42" s="48"/>
      <c r="H42" s="48">
        <v>0</v>
      </c>
      <c r="I42" s="48">
        <v>0</v>
      </c>
      <c r="J42" s="48"/>
      <c r="K42" s="48">
        <v>0</v>
      </c>
      <c r="L42" s="48">
        <v>0</v>
      </c>
      <c r="M42" s="48"/>
      <c r="N42" s="48">
        <v>0</v>
      </c>
      <c r="O42" s="48">
        <v>0</v>
      </c>
      <c r="P42" s="48"/>
      <c r="Q42" s="48">
        <v>0</v>
      </c>
      <c r="R42" s="48">
        <v>0</v>
      </c>
      <c r="S42" s="48"/>
      <c r="T42" s="48">
        <v>0</v>
      </c>
      <c r="U42" s="48">
        <v>0</v>
      </c>
      <c r="V42" s="48"/>
      <c r="W42" s="48">
        <v>0</v>
      </c>
      <c r="X42" s="48">
        <v>0</v>
      </c>
      <c r="Y42" s="48"/>
      <c r="Z42" s="48">
        <v>0</v>
      </c>
      <c r="AA42" s="48">
        <v>0</v>
      </c>
      <c r="AB42" s="48"/>
      <c r="AC42" s="48">
        <v>0</v>
      </c>
      <c r="AD42" s="48">
        <f>SUM(AD38:AD41)</f>
        <v>0</v>
      </c>
      <c r="AE42" s="48"/>
      <c r="AF42" s="48">
        <v>0</v>
      </c>
      <c r="AG42" s="48">
        <v>0</v>
      </c>
      <c r="AH42" s="48"/>
      <c r="AI42" s="48">
        <v>0</v>
      </c>
      <c r="AJ42" s="48">
        <v>0</v>
      </c>
      <c r="AK42" s="48"/>
      <c r="AL42" s="48">
        <v>0</v>
      </c>
      <c r="AM42" s="48">
        <v>0</v>
      </c>
      <c r="AN42" s="48"/>
      <c r="AO42" s="48">
        <v>0</v>
      </c>
      <c r="AP42" s="48">
        <v>0</v>
      </c>
      <c r="AQ42" s="48"/>
      <c r="AR42" s="48">
        <v>0</v>
      </c>
      <c r="AS42" s="48">
        <v>0</v>
      </c>
      <c r="AT42" s="48"/>
      <c r="AU42" s="48">
        <v>0</v>
      </c>
      <c r="AV42" s="48">
        <v>0</v>
      </c>
      <c r="AW42" s="48"/>
      <c r="AX42" s="48">
        <v>0</v>
      </c>
      <c r="AY42" s="48">
        <v>0</v>
      </c>
      <c r="AZ42" s="48"/>
      <c r="BA42" s="48">
        <v>0</v>
      </c>
      <c r="BB42" s="48">
        <v>0</v>
      </c>
      <c r="BC42" s="48"/>
      <c r="BD42" s="48">
        <v>0</v>
      </c>
      <c r="BE42" s="48">
        <v>0</v>
      </c>
      <c r="BF42" s="48"/>
      <c r="BG42" s="48">
        <v>0</v>
      </c>
      <c r="BH42" s="48">
        <v>0</v>
      </c>
      <c r="BI42" s="48"/>
      <c r="BJ42" s="48">
        <v>0</v>
      </c>
      <c r="BK42" s="48">
        <v>0</v>
      </c>
      <c r="BL42" s="48"/>
      <c r="BM42" s="48">
        <v>0</v>
      </c>
      <c r="BN42" s="48">
        <v>0</v>
      </c>
      <c r="BO42" s="48"/>
      <c r="BP42" s="48">
        <v>0</v>
      </c>
      <c r="BQ42" s="48">
        <v>0</v>
      </c>
      <c r="BR42" s="14"/>
      <c r="BS42" s="48">
        <v>0</v>
      </c>
      <c r="BT42" s="49"/>
      <c r="BU42" s="48">
        <f>SUM(BU38:BU41)</f>
        <v>0</v>
      </c>
      <c r="BV42" s="48"/>
      <c r="BW42" s="50">
        <f>E42</f>
        <v>0</v>
      </c>
    </row>
    <row r="43" spans="1:75" s="11" customFormat="1" x14ac:dyDescent="0.2">
      <c r="A43" s="35"/>
      <c r="B43" s="1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4"/>
      <c r="BS43" s="13"/>
      <c r="BT43" s="12"/>
      <c r="BU43" s="13">
        <f>C43</f>
        <v>0</v>
      </c>
      <c r="BV43" s="13"/>
      <c r="BW43" s="39">
        <f>E43</f>
        <v>0</v>
      </c>
    </row>
    <row r="44" spans="1:75" s="11" customFormat="1" x14ac:dyDescent="0.2">
      <c r="A44" s="35"/>
      <c r="B44" s="52" t="s">
        <v>70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4"/>
      <c r="BS44" s="13"/>
      <c r="BT44" s="12"/>
      <c r="BU44" s="13"/>
      <c r="BV44" s="13"/>
      <c r="BW44" s="39"/>
    </row>
    <row r="45" spans="1:75" s="11" customFormat="1" x14ac:dyDescent="0.2">
      <c r="A45" s="35">
        <v>401</v>
      </c>
      <c r="B45" s="18" t="s">
        <v>12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4"/>
      <c r="BS45" s="13"/>
      <c r="BT45" s="12"/>
      <c r="BU45" s="22">
        <f t="shared" ref="BU45:BU48" si="5">SUM(C45,F45,I45,L45,O45,R45,U45,X45,AA45,AD45,AG45,AJ45,AM45,AP45,AS45,AV45,AY45,BB45,BE45,BH45,BK45,BN45,BQ45)</f>
        <v>0</v>
      </c>
      <c r="BV45" s="22"/>
      <c r="BW45" s="36">
        <f t="shared" ref="BW45:BW48" si="6">SUM(E45,H45,K45,N45,Q45,T45,W45,Z45,AC45,AF45,AI45,AL45,AO45,AR45,AU45,AX45,BA45,BD45,BG45,BJ45,BM45,BP45,BS45)</f>
        <v>0</v>
      </c>
    </row>
    <row r="46" spans="1:75" s="11" customFormat="1" x14ac:dyDescent="0.2">
      <c r="A46" s="35">
        <v>402</v>
      </c>
      <c r="B46" s="18" t="s">
        <v>11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4"/>
      <c r="BS46" s="13"/>
      <c r="BT46" s="12"/>
      <c r="BU46" s="22">
        <f t="shared" si="5"/>
        <v>0</v>
      </c>
      <c r="BV46" s="22"/>
      <c r="BW46" s="36">
        <f t="shared" si="6"/>
        <v>0</v>
      </c>
    </row>
    <row r="47" spans="1:75" s="11" customFormat="1" x14ac:dyDescent="0.2">
      <c r="A47" s="35">
        <v>403</v>
      </c>
      <c r="B47" s="18" t="s">
        <v>10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>
        <v>0</v>
      </c>
      <c r="BL47" s="13"/>
      <c r="BM47" s="13"/>
      <c r="BN47" s="13"/>
      <c r="BO47" s="13"/>
      <c r="BP47" s="13"/>
      <c r="BQ47" s="13"/>
      <c r="BR47" s="14"/>
      <c r="BS47" s="13"/>
      <c r="BT47" s="12"/>
      <c r="BU47" s="22">
        <f t="shared" si="5"/>
        <v>0</v>
      </c>
      <c r="BV47" s="22"/>
      <c r="BW47" s="36">
        <f t="shared" si="6"/>
        <v>0</v>
      </c>
    </row>
    <row r="48" spans="1:75" s="11" customFormat="1" x14ac:dyDescent="0.2">
      <c r="A48" s="35">
        <v>404</v>
      </c>
      <c r="B48" s="18" t="s">
        <v>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>
        <v>0</v>
      </c>
      <c r="BL48" s="13"/>
      <c r="BM48" s="13"/>
      <c r="BN48" s="13"/>
      <c r="BO48" s="13"/>
      <c r="BP48" s="13"/>
      <c r="BQ48" s="13"/>
      <c r="BR48" s="14"/>
      <c r="BS48" s="13"/>
      <c r="BT48" s="12"/>
      <c r="BU48" s="22">
        <f t="shared" si="5"/>
        <v>0</v>
      </c>
      <c r="BV48" s="22"/>
      <c r="BW48" s="36">
        <f t="shared" si="6"/>
        <v>0</v>
      </c>
    </row>
    <row r="49" spans="1:75" s="51" customFormat="1" x14ac:dyDescent="0.2">
      <c r="A49" s="46">
        <v>400</v>
      </c>
      <c r="B49" s="58" t="s">
        <v>69</v>
      </c>
      <c r="C49" s="48">
        <v>0</v>
      </c>
      <c r="D49" s="48">
        <v>0</v>
      </c>
      <c r="E49" s="48">
        <v>0</v>
      </c>
      <c r="F49" s="48">
        <v>0</v>
      </c>
      <c r="G49" s="48"/>
      <c r="H49" s="48">
        <v>0</v>
      </c>
      <c r="I49" s="48">
        <v>0</v>
      </c>
      <c r="J49" s="48"/>
      <c r="K49" s="48">
        <v>0</v>
      </c>
      <c r="L49" s="48">
        <v>0</v>
      </c>
      <c r="M49" s="48"/>
      <c r="N49" s="48">
        <v>0</v>
      </c>
      <c r="O49" s="48">
        <v>0</v>
      </c>
      <c r="P49" s="48"/>
      <c r="Q49" s="48">
        <v>0</v>
      </c>
      <c r="R49" s="48">
        <v>0</v>
      </c>
      <c r="S49" s="48"/>
      <c r="T49" s="48">
        <v>0</v>
      </c>
      <c r="U49" s="48">
        <v>0</v>
      </c>
      <c r="V49" s="48"/>
      <c r="W49" s="48">
        <v>0</v>
      </c>
      <c r="X49" s="48">
        <v>0</v>
      </c>
      <c r="Y49" s="48"/>
      <c r="Z49" s="48">
        <v>0</v>
      </c>
      <c r="AA49" s="48">
        <v>0</v>
      </c>
      <c r="AB49" s="48"/>
      <c r="AC49" s="48">
        <v>0</v>
      </c>
      <c r="AD49" s="48">
        <v>0</v>
      </c>
      <c r="AE49" s="48"/>
      <c r="AF49" s="48">
        <v>0</v>
      </c>
      <c r="AG49" s="48">
        <v>0</v>
      </c>
      <c r="AH49" s="48"/>
      <c r="AI49" s="48">
        <v>0</v>
      </c>
      <c r="AJ49" s="48">
        <v>0</v>
      </c>
      <c r="AK49" s="48"/>
      <c r="AL49" s="48">
        <v>0</v>
      </c>
      <c r="AM49" s="48">
        <v>0</v>
      </c>
      <c r="AN49" s="48"/>
      <c r="AO49" s="48">
        <v>0</v>
      </c>
      <c r="AP49" s="48">
        <v>0</v>
      </c>
      <c r="AQ49" s="48"/>
      <c r="AR49" s="48">
        <v>0</v>
      </c>
      <c r="AS49" s="48">
        <v>0</v>
      </c>
      <c r="AT49" s="48"/>
      <c r="AU49" s="48">
        <v>0</v>
      </c>
      <c r="AV49" s="48">
        <v>0</v>
      </c>
      <c r="AW49" s="48"/>
      <c r="AX49" s="48">
        <v>0</v>
      </c>
      <c r="AY49" s="48">
        <v>0</v>
      </c>
      <c r="AZ49" s="48"/>
      <c r="BA49" s="48">
        <v>0</v>
      </c>
      <c r="BB49" s="48">
        <v>0</v>
      </c>
      <c r="BC49" s="48"/>
      <c r="BD49" s="48">
        <v>0</v>
      </c>
      <c r="BE49" s="48">
        <v>0</v>
      </c>
      <c r="BF49" s="48"/>
      <c r="BG49" s="48">
        <v>0</v>
      </c>
      <c r="BH49" s="48">
        <v>0</v>
      </c>
      <c r="BI49" s="48"/>
      <c r="BJ49" s="48">
        <v>0</v>
      </c>
      <c r="BK49" s="48">
        <f>SUM(BK45:BK48)</f>
        <v>0</v>
      </c>
      <c r="BL49" s="48"/>
      <c r="BM49" s="48">
        <f>SUM(BM45:BM48)</f>
        <v>0</v>
      </c>
      <c r="BN49" s="48">
        <v>0</v>
      </c>
      <c r="BO49" s="48"/>
      <c r="BP49" s="48">
        <v>0</v>
      </c>
      <c r="BQ49" s="48">
        <v>0</v>
      </c>
      <c r="BR49" s="14"/>
      <c r="BS49" s="48">
        <v>0</v>
      </c>
      <c r="BT49" s="49"/>
      <c r="BU49" s="48">
        <f>SUM(BU45:BU48)</f>
        <v>0</v>
      </c>
      <c r="BV49" s="48"/>
      <c r="BW49" s="50">
        <f>SUM(BW45:BW48)</f>
        <v>0</v>
      </c>
    </row>
    <row r="50" spans="1:75" s="11" customFormat="1" x14ac:dyDescent="0.2">
      <c r="A50" s="35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4"/>
      <c r="BS50" s="13"/>
      <c r="BT50" s="12"/>
      <c r="BU50" s="13"/>
      <c r="BV50" s="13"/>
      <c r="BW50" s="39"/>
    </row>
    <row r="51" spans="1:75" s="11" customFormat="1" x14ac:dyDescent="0.2">
      <c r="A51" s="35"/>
      <c r="B51" s="59" t="s">
        <v>71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4"/>
      <c r="BS51" s="13"/>
      <c r="BT51" s="12"/>
      <c r="BU51" s="13"/>
      <c r="BV51" s="13"/>
      <c r="BW51" s="39"/>
    </row>
    <row r="52" spans="1:75" s="11" customFormat="1" x14ac:dyDescent="0.2">
      <c r="A52" s="35">
        <v>501</v>
      </c>
      <c r="B52" s="30" t="s">
        <v>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>
        <v>0</v>
      </c>
      <c r="BL52" s="13"/>
      <c r="BM52" s="13"/>
      <c r="BN52" s="13">
        <v>3851149</v>
      </c>
      <c r="BO52" s="13"/>
      <c r="BP52" s="13"/>
      <c r="BQ52" s="13"/>
      <c r="BR52" s="14"/>
      <c r="BS52" s="13"/>
      <c r="BT52" s="12"/>
      <c r="BU52" s="22">
        <f t="shared" ref="BU52" si="7">SUM(C52,F52,I52,L52,O52,R52,U52,X52,AA52,AD52,AG52,AJ52,AM52,AP52,AS52,AV52,AY52,BB52,BE52,BH52,BK52,BN52,BQ52)</f>
        <v>3851149</v>
      </c>
      <c r="BV52" s="22"/>
      <c r="BW52" s="36">
        <f t="shared" ref="BW52" si="8">SUM(E52,H52,K52,N52,Q52,T52,W52,Z52,AC52,AF52,AI52,AL52,AO52,AR52,AU52,AX52,BA52,BD52,BG52,BJ52,BM52,BP52,BS52)</f>
        <v>0</v>
      </c>
    </row>
    <row r="53" spans="1:75" s="51" customFormat="1" x14ac:dyDescent="0.2">
      <c r="A53" s="46">
        <v>500</v>
      </c>
      <c r="B53" s="58" t="s">
        <v>72</v>
      </c>
      <c r="C53" s="48">
        <v>0</v>
      </c>
      <c r="D53" s="48">
        <v>0</v>
      </c>
      <c r="E53" s="48">
        <v>0</v>
      </c>
      <c r="F53" s="48">
        <v>0</v>
      </c>
      <c r="G53" s="48"/>
      <c r="H53" s="48">
        <v>0</v>
      </c>
      <c r="I53" s="48">
        <v>0</v>
      </c>
      <c r="J53" s="48"/>
      <c r="K53" s="48">
        <v>0</v>
      </c>
      <c r="L53" s="48">
        <v>0</v>
      </c>
      <c r="M53" s="48"/>
      <c r="N53" s="48">
        <v>0</v>
      </c>
      <c r="O53" s="48">
        <v>0</v>
      </c>
      <c r="P53" s="48"/>
      <c r="Q53" s="48">
        <v>0</v>
      </c>
      <c r="R53" s="48">
        <v>0</v>
      </c>
      <c r="S53" s="48"/>
      <c r="T53" s="48">
        <v>0</v>
      </c>
      <c r="U53" s="48">
        <v>0</v>
      </c>
      <c r="V53" s="48"/>
      <c r="W53" s="48">
        <v>0</v>
      </c>
      <c r="X53" s="48">
        <v>0</v>
      </c>
      <c r="Y53" s="48"/>
      <c r="Z53" s="48">
        <v>0</v>
      </c>
      <c r="AA53" s="48">
        <v>0</v>
      </c>
      <c r="AB53" s="48"/>
      <c r="AC53" s="48">
        <v>0</v>
      </c>
      <c r="AD53" s="48">
        <v>0</v>
      </c>
      <c r="AE53" s="48"/>
      <c r="AF53" s="48">
        <v>0</v>
      </c>
      <c r="AG53" s="48">
        <v>0</v>
      </c>
      <c r="AH53" s="48"/>
      <c r="AI53" s="48">
        <v>0</v>
      </c>
      <c r="AJ53" s="48">
        <v>0</v>
      </c>
      <c r="AK53" s="48"/>
      <c r="AL53" s="48">
        <v>0</v>
      </c>
      <c r="AM53" s="48">
        <v>0</v>
      </c>
      <c r="AN53" s="48"/>
      <c r="AO53" s="48">
        <v>0</v>
      </c>
      <c r="AP53" s="48">
        <v>0</v>
      </c>
      <c r="AQ53" s="48"/>
      <c r="AR53" s="48">
        <v>0</v>
      </c>
      <c r="AS53" s="48">
        <v>0</v>
      </c>
      <c r="AT53" s="48"/>
      <c r="AU53" s="48">
        <v>0</v>
      </c>
      <c r="AV53" s="48">
        <v>0</v>
      </c>
      <c r="AW53" s="48"/>
      <c r="AX53" s="48">
        <v>0</v>
      </c>
      <c r="AY53" s="48">
        <v>0</v>
      </c>
      <c r="AZ53" s="48"/>
      <c r="BA53" s="48">
        <v>0</v>
      </c>
      <c r="BB53" s="48">
        <v>0</v>
      </c>
      <c r="BC53" s="48"/>
      <c r="BD53" s="48">
        <v>0</v>
      </c>
      <c r="BE53" s="48">
        <v>0</v>
      </c>
      <c r="BF53" s="48"/>
      <c r="BG53" s="48">
        <v>0</v>
      </c>
      <c r="BH53" s="48">
        <v>0</v>
      </c>
      <c r="BI53" s="48"/>
      <c r="BJ53" s="48">
        <v>0</v>
      </c>
      <c r="BK53" s="48">
        <v>0</v>
      </c>
      <c r="BL53" s="48"/>
      <c r="BM53" s="48">
        <v>0</v>
      </c>
      <c r="BN53" s="48">
        <f>SUM(BN52)</f>
        <v>3851149</v>
      </c>
      <c r="BO53" s="48"/>
      <c r="BP53" s="48">
        <f>SUM(BP52)</f>
        <v>0</v>
      </c>
      <c r="BQ53" s="48">
        <v>0</v>
      </c>
      <c r="BR53" s="14"/>
      <c r="BS53" s="48">
        <v>0</v>
      </c>
      <c r="BT53" s="49"/>
      <c r="BU53" s="48">
        <f>SUM(BU52)</f>
        <v>3851149</v>
      </c>
      <c r="BV53" s="48"/>
      <c r="BW53" s="50">
        <f>SUM(BW52)</f>
        <v>0</v>
      </c>
    </row>
    <row r="54" spans="1:75" s="11" customFormat="1" x14ac:dyDescent="0.2">
      <c r="A54" s="35"/>
      <c r="B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4"/>
      <c r="BS54" s="13"/>
      <c r="BT54" s="12"/>
      <c r="BU54" s="22"/>
      <c r="BV54" s="13"/>
      <c r="BW54" s="39"/>
    </row>
    <row r="55" spans="1:75" s="57" customFormat="1" x14ac:dyDescent="0.2">
      <c r="A55" s="61"/>
      <c r="B55" s="59" t="s">
        <v>73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0"/>
      <c r="BS55" s="62"/>
      <c r="BT55" s="63"/>
      <c r="BU55" s="22"/>
      <c r="BV55" s="62"/>
      <c r="BW55" s="64"/>
    </row>
    <row r="56" spans="1:75" s="11" customFormat="1" x14ac:dyDescent="0.2">
      <c r="A56" s="35">
        <v>701</v>
      </c>
      <c r="B56" s="30" t="s">
        <v>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>
        <v>2272100</v>
      </c>
      <c r="BR56" s="14"/>
      <c r="BS56" s="13"/>
      <c r="BT56" s="12"/>
      <c r="BU56" s="22">
        <f>SUM(C56,F56,I56,L56,O56,R56,U56,X56,AA56,AD56,AG56,AJ56,AM56,AP56,AS56,AV56,AY56,BB56,BE56,BH56,BK56,BN56,BQ56)</f>
        <v>2272100</v>
      </c>
      <c r="BV56" s="22"/>
      <c r="BW56" s="36">
        <f t="shared" ref="BW56:BW57" si="9">SUM(E56,H56,K56,N56,Q56,T56,W56,Z56,AC56,AF56,AI56,AL56,AO56,AR56,AU56,AX56,BA56,BD56,BG56,BJ56,BM56,BP56,BS56)</f>
        <v>0</v>
      </c>
    </row>
    <row r="57" spans="1:75" s="11" customFormat="1" x14ac:dyDescent="0.2">
      <c r="A57" s="35">
        <v>702</v>
      </c>
      <c r="B57" s="30" t="s">
        <v>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>
        <v>270000</v>
      </c>
      <c r="BR57" s="14"/>
      <c r="BS57" s="13"/>
      <c r="BT57" s="12"/>
      <c r="BU57" s="22">
        <f>SUM(C57,F57,I57,L57,O57,R57,U57,X57,AA57,AD57,AG57,AJ57,AM57,AP57,AS57,AV57,AY57,BB57,BE57,BH57,BK57,BN57,BQ57)</f>
        <v>270000</v>
      </c>
      <c r="BV57" s="22"/>
      <c r="BW57" s="36">
        <f t="shared" si="9"/>
        <v>0</v>
      </c>
    </row>
    <row r="58" spans="1:75" s="51" customFormat="1" x14ac:dyDescent="0.2">
      <c r="A58" s="46">
        <v>700</v>
      </c>
      <c r="B58" s="58" t="s">
        <v>74</v>
      </c>
      <c r="C58" s="48">
        <v>0</v>
      </c>
      <c r="D58" s="48">
        <v>0</v>
      </c>
      <c r="E58" s="48">
        <v>0</v>
      </c>
      <c r="F58" s="48">
        <v>0</v>
      </c>
      <c r="G58" s="48"/>
      <c r="H58" s="48">
        <v>0</v>
      </c>
      <c r="I58" s="48">
        <v>0</v>
      </c>
      <c r="J58" s="48"/>
      <c r="K58" s="48">
        <v>0</v>
      </c>
      <c r="L58" s="48">
        <v>0</v>
      </c>
      <c r="M58" s="48"/>
      <c r="N58" s="48">
        <v>0</v>
      </c>
      <c r="O58" s="48">
        <v>0</v>
      </c>
      <c r="P58" s="48"/>
      <c r="Q58" s="48">
        <v>0</v>
      </c>
      <c r="R58" s="48">
        <v>0</v>
      </c>
      <c r="S58" s="48"/>
      <c r="T58" s="48">
        <v>0</v>
      </c>
      <c r="U58" s="48">
        <v>0</v>
      </c>
      <c r="V58" s="48"/>
      <c r="W58" s="48">
        <v>0</v>
      </c>
      <c r="X58" s="48">
        <v>0</v>
      </c>
      <c r="Y58" s="48"/>
      <c r="Z58" s="48">
        <v>0</v>
      </c>
      <c r="AA58" s="48">
        <v>0</v>
      </c>
      <c r="AB58" s="48"/>
      <c r="AC58" s="48">
        <v>0</v>
      </c>
      <c r="AD58" s="48">
        <v>0</v>
      </c>
      <c r="AE58" s="48"/>
      <c r="AF58" s="48">
        <v>0</v>
      </c>
      <c r="AG58" s="48">
        <v>0</v>
      </c>
      <c r="AH58" s="48"/>
      <c r="AI58" s="48">
        <v>0</v>
      </c>
      <c r="AJ58" s="48">
        <v>0</v>
      </c>
      <c r="AK58" s="48"/>
      <c r="AL58" s="48">
        <v>0</v>
      </c>
      <c r="AM58" s="48">
        <v>0</v>
      </c>
      <c r="AN58" s="48"/>
      <c r="AO58" s="48">
        <v>0</v>
      </c>
      <c r="AP58" s="48">
        <v>0</v>
      </c>
      <c r="AQ58" s="48"/>
      <c r="AR58" s="48">
        <v>0</v>
      </c>
      <c r="AS58" s="48">
        <v>0</v>
      </c>
      <c r="AT58" s="48"/>
      <c r="AU58" s="48">
        <v>0</v>
      </c>
      <c r="AV58" s="48">
        <v>0</v>
      </c>
      <c r="AW58" s="48"/>
      <c r="AX58" s="48">
        <v>0</v>
      </c>
      <c r="AY58" s="48">
        <v>0</v>
      </c>
      <c r="AZ58" s="48"/>
      <c r="BA58" s="48">
        <v>0</v>
      </c>
      <c r="BB58" s="48">
        <v>0</v>
      </c>
      <c r="BC58" s="48"/>
      <c r="BD58" s="48">
        <v>0</v>
      </c>
      <c r="BE58" s="48">
        <v>0</v>
      </c>
      <c r="BF58" s="48"/>
      <c r="BG58" s="48">
        <v>0</v>
      </c>
      <c r="BH58" s="48">
        <v>0</v>
      </c>
      <c r="BI58" s="48"/>
      <c r="BJ58" s="48">
        <v>0</v>
      </c>
      <c r="BK58" s="48">
        <v>0</v>
      </c>
      <c r="BL58" s="48"/>
      <c r="BM58" s="48">
        <v>0</v>
      </c>
      <c r="BN58" s="48">
        <v>0</v>
      </c>
      <c r="BO58" s="48"/>
      <c r="BP58" s="48">
        <v>0</v>
      </c>
      <c r="BQ58" s="48">
        <f>SUM(BQ56:BQ57)</f>
        <v>2542100</v>
      </c>
      <c r="BR58" s="14"/>
      <c r="BS58" s="48">
        <f>SUM(BS56:BS57)</f>
        <v>0</v>
      </c>
      <c r="BT58" s="49"/>
      <c r="BU58" s="48">
        <f>SUM(BU56:BU57)</f>
        <v>2542100</v>
      </c>
      <c r="BV58" s="48">
        <f t="shared" ref="BV58:BW58" si="10">SUM(BV56:BV57)</f>
        <v>0</v>
      </c>
      <c r="BW58" s="50">
        <f t="shared" si="10"/>
        <v>0</v>
      </c>
    </row>
    <row r="59" spans="1:75" s="11" customFormat="1" x14ac:dyDescent="0.2">
      <c r="A59" s="35"/>
      <c r="B59" s="30"/>
      <c r="C59" s="71"/>
      <c r="D59" s="71"/>
      <c r="E59" s="15"/>
      <c r="F59" s="72"/>
      <c r="G59" s="72"/>
      <c r="H59" s="71"/>
      <c r="I59" s="17"/>
      <c r="J59" s="17"/>
      <c r="K59" s="17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4"/>
      <c r="BS59" s="13"/>
      <c r="BT59" s="12"/>
      <c r="BU59" s="13"/>
      <c r="BV59" s="13"/>
      <c r="BW59" s="39"/>
    </row>
    <row r="60" spans="1:75" s="57" customFormat="1" ht="13.5" thickBot="1" x14ac:dyDescent="0.25">
      <c r="A60" s="65"/>
      <c r="B60" s="66" t="s">
        <v>75</v>
      </c>
      <c r="C60" s="67">
        <f>SUM(C35,C27,C42,C49)</f>
        <v>3257471</v>
      </c>
      <c r="D60" s="67"/>
      <c r="E60" s="67">
        <f>SUM(E35,E27,E42,E49)</f>
        <v>0</v>
      </c>
      <c r="F60" s="67">
        <f>SUM(F35,F27,F42,F49)</f>
        <v>0</v>
      </c>
      <c r="G60" s="67"/>
      <c r="H60" s="67">
        <f>SUM(H35,H27,H42,H49)</f>
        <v>0</v>
      </c>
      <c r="I60" s="67">
        <f>SUM(I35,I27,I42,I49)</f>
        <v>646710</v>
      </c>
      <c r="J60" s="67"/>
      <c r="K60" s="67">
        <f>SUM(K35,K27,K42,K49)</f>
        <v>0</v>
      </c>
      <c r="L60" s="67">
        <f>SUM(L35,L27,L42,L49)</f>
        <v>1523250</v>
      </c>
      <c r="M60" s="67"/>
      <c r="N60" s="67">
        <f>SUM(N35,N27,N42,N49)</f>
        <v>0</v>
      </c>
      <c r="O60" s="67">
        <f>SUM(O35,O27,O42,O49)</f>
        <v>210950</v>
      </c>
      <c r="P60" s="67"/>
      <c r="Q60" s="67">
        <f>SUM(Q35,Q27,Q42,Q49)</f>
        <v>0</v>
      </c>
      <c r="R60" s="67">
        <f>SUM(R35,R27,R42,R49)</f>
        <v>388150</v>
      </c>
      <c r="S60" s="67"/>
      <c r="T60" s="67">
        <f>SUM(T35,T27,T42,T49)</f>
        <v>0</v>
      </c>
      <c r="U60" s="67">
        <f>SUM(U35,U27,U42,U49)</f>
        <v>0</v>
      </c>
      <c r="V60" s="67"/>
      <c r="W60" s="67">
        <f>SUM(W35,W27,W42,W49)</f>
        <v>0</v>
      </c>
      <c r="X60" s="67">
        <f>SUM(X35,X27,X42,X49)</f>
        <v>50150</v>
      </c>
      <c r="Y60" s="67"/>
      <c r="Z60" s="67">
        <f>SUM(Z35,Z27,Z42,Z49)</f>
        <v>0</v>
      </c>
      <c r="AA60" s="67">
        <f>SUM(AA35,AA27,AA42,AA49)</f>
        <v>317715</v>
      </c>
      <c r="AB60" s="67"/>
      <c r="AC60" s="67">
        <f>SUM(AC35,AC27,AC42,AC49)</f>
        <v>0</v>
      </c>
      <c r="AD60" s="67">
        <f>SUM(AD35,AD27,AD42,AD49)</f>
        <v>1330250</v>
      </c>
      <c r="AE60" s="67"/>
      <c r="AF60" s="67">
        <f>SUM(AF35,AF27,AF42,AF49)</f>
        <v>0</v>
      </c>
      <c r="AG60" s="67">
        <f>SUM(AG35,AG27,AG42,AG49)</f>
        <v>18750</v>
      </c>
      <c r="AH60" s="67"/>
      <c r="AI60" s="67">
        <f>SUM(AI35,AI27,AI42,AI49)</f>
        <v>0</v>
      </c>
      <c r="AJ60" s="67">
        <f>SUM(AJ35,AJ27,AJ42,AJ49)</f>
        <v>2181100</v>
      </c>
      <c r="AK60" s="67"/>
      <c r="AL60" s="67">
        <f>SUM(AL35,AL27,AL42,AL49)</f>
        <v>0</v>
      </c>
      <c r="AM60" s="67">
        <f>SUM(AM35,AM27,AM42,AM49)</f>
        <v>0</v>
      </c>
      <c r="AN60" s="67"/>
      <c r="AO60" s="67">
        <f>SUM(AO35,AO27,AO42,AO49)</f>
        <v>0</v>
      </c>
      <c r="AP60" s="67">
        <f>SUM(AP35,AP27,AP42,AP49)</f>
        <v>138600</v>
      </c>
      <c r="AQ60" s="67"/>
      <c r="AR60" s="67">
        <f>SUM(AR35,AR27,AR42,AR49)</f>
        <v>0</v>
      </c>
      <c r="AS60" s="67">
        <f>SUM(AS35,AS27,AS42,AS49)</f>
        <v>53000</v>
      </c>
      <c r="AT60" s="67"/>
      <c r="AU60" s="67">
        <f>SUM(AU35,AU27,AU42,AU49)</f>
        <v>0</v>
      </c>
      <c r="AV60" s="67">
        <f>SUM(AV35,AV27,AV42,AV49)</f>
        <v>2600</v>
      </c>
      <c r="AW60" s="67"/>
      <c r="AX60" s="67">
        <f>SUM(AX35,AX27,AX42,AX49)</f>
        <v>0</v>
      </c>
      <c r="AY60" s="67">
        <f>SUM(AY35,AY27,AY42,AY49)</f>
        <v>67500</v>
      </c>
      <c r="AZ60" s="67"/>
      <c r="BA60" s="67">
        <f>SUM(BA35,BA27,BA42,BA49)</f>
        <v>0</v>
      </c>
      <c r="BB60" s="67">
        <f>SUM(BB35,BB27,BB42,BB49)</f>
        <v>0</v>
      </c>
      <c r="BC60" s="67"/>
      <c r="BD60" s="67">
        <f>SUM(BD35,BD27,BD42,BD49)</f>
        <v>0</v>
      </c>
      <c r="BE60" s="67">
        <f>SUM(BE35,BE27,BE42,BE49)</f>
        <v>0</v>
      </c>
      <c r="BF60" s="67"/>
      <c r="BG60" s="67">
        <f>SUM(BG35,BG27,BG42,BG49)</f>
        <v>0</v>
      </c>
      <c r="BH60" s="67">
        <f>SUM(BH35,BH27,BH42,BH49)</f>
        <v>483246.8</v>
      </c>
      <c r="BI60" s="67"/>
      <c r="BJ60" s="67">
        <f>SUM(BJ35,BJ27,BJ42,BJ49)</f>
        <v>0</v>
      </c>
      <c r="BK60" s="67">
        <f>SUM(BK35,BK27,BK42,BK49)</f>
        <v>0</v>
      </c>
      <c r="BL60" s="67"/>
      <c r="BM60" s="67">
        <f>SUM(BM35,BM27,BM42,BM49)</f>
        <v>0</v>
      </c>
      <c r="BN60" s="67">
        <f>SUM(BN35,BN27,BN42,BN49,BN53)</f>
        <v>3851149</v>
      </c>
      <c r="BO60" s="67"/>
      <c r="BP60" s="67">
        <f>SUM(BP35,BP27,BP42,BP49,BP53)</f>
        <v>0</v>
      </c>
      <c r="BQ60" s="67">
        <f>SUM(BQ35,BQ27,BQ42,BQ49,BQ53,BQ58)</f>
        <v>2542100</v>
      </c>
      <c r="BR60" s="68"/>
      <c r="BS60" s="67">
        <f>SUM(BS35,BS27,BS42,BS49,BS58)</f>
        <v>0</v>
      </c>
      <c r="BT60" s="69"/>
      <c r="BU60" s="67">
        <f>BU27+BU35+BU42+BU49+BU53+BU58</f>
        <v>17062691.800000001</v>
      </c>
      <c r="BV60" s="67">
        <f t="shared" ref="BV60:BW60" si="11">BV27+BV35+BV42+BV49+BV53+BV58</f>
        <v>0</v>
      </c>
      <c r="BW60" s="70">
        <f t="shared" si="11"/>
        <v>0</v>
      </c>
    </row>
    <row r="61" spans="1:75" ht="13.5" thickTop="1" x14ac:dyDescent="0.2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9"/>
    </row>
    <row r="62" spans="1: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BU62" s="8" t="e">
        <f>IF(BU60=#REF!,"OK","NON BILANCIA")</f>
        <v>#REF!</v>
      </c>
      <c r="BV62" s="8"/>
      <c r="BW62" s="8" t="e">
        <f>IF(BW60=#REF!,"OK","NON BILANCIA")</f>
        <v>#REF!</v>
      </c>
    </row>
    <row r="63" spans="1: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</sheetData>
  <mergeCells count="82">
    <mergeCell ref="F10:G10"/>
    <mergeCell ref="I8:K8"/>
    <mergeCell ref="L8:N8"/>
    <mergeCell ref="O8:Q8"/>
    <mergeCell ref="R8:T8"/>
    <mergeCell ref="A3:D3"/>
    <mergeCell ref="A4:B4"/>
    <mergeCell ref="A5:D5"/>
    <mergeCell ref="A8:B11"/>
    <mergeCell ref="C8:E8"/>
    <mergeCell ref="C10:D10"/>
    <mergeCell ref="C9:E9"/>
    <mergeCell ref="I9:K9"/>
    <mergeCell ref="L9:N9"/>
    <mergeCell ref="O9:Q9"/>
    <mergeCell ref="BK8:BM8"/>
    <mergeCell ref="BB9:BD9"/>
    <mergeCell ref="BE9:BG9"/>
    <mergeCell ref="BH9:BJ9"/>
    <mergeCell ref="BK9:BM9"/>
    <mergeCell ref="AG9:AI9"/>
    <mergeCell ref="F9:H9"/>
    <mergeCell ref="BE8:BG8"/>
    <mergeCell ref="X8:Z8"/>
    <mergeCell ref="F8:H8"/>
    <mergeCell ref="U8:W8"/>
    <mergeCell ref="BN8:BP8"/>
    <mergeCell ref="BH8:BJ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Q8:BS8"/>
    <mergeCell ref="BT8:BT9"/>
    <mergeCell ref="BU8:BW9"/>
    <mergeCell ref="R9:T9"/>
    <mergeCell ref="U9:W9"/>
    <mergeCell ref="X9:Z9"/>
    <mergeCell ref="AA9:AC9"/>
    <mergeCell ref="AD9:AF9"/>
    <mergeCell ref="BN9:BP9"/>
    <mergeCell ref="BQ9:BS9"/>
    <mergeCell ref="AJ9:AL9"/>
    <mergeCell ref="AM9:AO9"/>
    <mergeCell ref="AP9:AR9"/>
    <mergeCell ref="AS9:AU9"/>
    <mergeCell ref="AV9:AX9"/>
    <mergeCell ref="AY9:BA9"/>
    <mergeCell ref="AM10:AN10"/>
    <mergeCell ref="AP10:AQ10"/>
    <mergeCell ref="AS10:AT10"/>
    <mergeCell ref="AV10:AW10"/>
    <mergeCell ref="AY10:AZ10"/>
    <mergeCell ref="BB10:BC10"/>
    <mergeCell ref="BE10:BF10"/>
    <mergeCell ref="A12:A16"/>
    <mergeCell ref="B12:B15"/>
    <mergeCell ref="BT12:BT15"/>
    <mergeCell ref="I10:J10"/>
    <mergeCell ref="L10:M10"/>
    <mergeCell ref="O10:P10"/>
    <mergeCell ref="R10:S10"/>
    <mergeCell ref="U10:V10"/>
    <mergeCell ref="X10:Y10"/>
    <mergeCell ref="BH10:BI10"/>
    <mergeCell ref="AA10:AB10"/>
    <mergeCell ref="AD10:AE10"/>
    <mergeCell ref="AG10:AH10"/>
    <mergeCell ref="AJ10:AK10"/>
    <mergeCell ref="BU12:BU15"/>
    <mergeCell ref="BV12:BV15"/>
    <mergeCell ref="BW12:BW15"/>
    <mergeCell ref="BK10:BL10"/>
    <mergeCell ref="BN10:BO10"/>
    <mergeCell ref="BQ10:BR10"/>
    <mergeCell ref="BU10:BV10"/>
  </mergeCells>
  <pageMargins left="0.75" right="0.75" top="1" bottom="1" header="0.5" footer="0.5"/>
  <pageSetup paperSize="8" scale="83" fitToWidth="0" orientation="landscape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6"/>
  <sheetViews>
    <sheetView zoomScale="130" zoomScaleNormal="130" workbookViewId="0">
      <pane xSplit="1" topLeftCell="B1" activePane="topRight" state="frozen"/>
      <selection pane="topRight" activeCell="A8" sqref="A8:B11"/>
    </sheetView>
  </sheetViews>
  <sheetFormatPr defaultRowHeight="12.75" x14ac:dyDescent="0.2"/>
  <cols>
    <col min="1" max="1" width="9.140625" style="6"/>
    <col min="2" max="2" width="49.7109375" style="6" bestFit="1" customWidth="1"/>
    <col min="3" max="3" width="12.42578125" style="6" bestFit="1" customWidth="1"/>
    <col min="4" max="4" width="12.42578125" style="6" customWidth="1"/>
    <col min="5" max="5" width="12.42578125" style="6" bestFit="1" customWidth="1"/>
    <col min="6" max="7" width="11.5703125" style="6" customWidth="1"/>
    <col min="8" max="8" width="9.7109375" style="6" customWidth="1"/>
    <col min="9" max="9" width="11.140625" style="6" bestFit="1" customWidth="1"/>
    <col min="10" max="10" width="11.140625" style="6" customWidth="1"/>
    <col min="11" max="11" width="11.140625" style="6" bestFit="1" customWidth="1"/>
    <col min="12" max="14" width="12.42578125" style="6" customWidth="1"/>
    <col min="15" max="15" width="12" style="6" bestFit="1" customWidth="1"/>
    <col min="16" max="16" width="11.140625" style="6" customWidth="1"/>
    <col min="17" max="17" width="12" style="6" bestFit="1" customWidth="1"/>
    <col min="18" max="19" width="11.28515625" style="6" customWidth="1"/>
    <col min="20" max="20" width="11.140625" style="6" bestFit="1" customWidth="1"/>
    <col min="21" max="21" width="10" style="6" bestFit="1" customWidth="1"/>
    <col min="22" max="22" width="10" style="6" customWidth="1"/>
    <col min="23" max="23" width="8.140625" style="6" customWidth="1"/>
    <col min="24" max="25" width="12.42578125" style="6" customWidth="1"/>
    <col min="26" max="27" width="11.140625" style="6" bestFit="1" customWidth="1"/>
    <col min="28" max="28" width="11.140625" style="6" customWidth="1"/>
    <col min="29" max="29" width="12.28515625" style="6" customWidth="1"/>
    <col min="30" max="30" width="12.42578125" style="6" bestFit="1" customWidth="1"/>
    <col min="31" max="31" width="12.42578125" style="6" customWidth="1"/>
    <col min="32" max="32" width="12.42578125" style="6" bestFit="1" customWidth="1"/>
    <col min="33" max="33" width="10.7109375" style="6" bestFit="1" customWidth="1"/>
    <col min="34" max="34" width="10.28515625" style="6" customWidth="1"/>
    <col min="35" max="35" width="12" style="6" bestFit="1" customWidth="1"/>
    <col min="36" max="36" width="12.5703125" style="6" customWidth="1"/>
    <col min="37" max="37" width="9.5703125" style="6" customWidth="1"/>
    <col min="38" max="38" width="12.5703125" style="6" customWidth="1"/>
    <col min="39" max="59" width="9.5703125" style="6" customWidth="1"/>
    <col min="60" max="60" width="12" style="6" customWidth="1"/>
    <col min="61" max="61" width="9.5703125" style="6" customWidth="1"/>
    <col min="62" max="62" width="11.7109375" style="6" customWidth="1"/>
    <col min="63" max="63" width="11" style="6" customWidth="1"/>
    <col min="64" max="64" width="9.5703125" style="6" customWidth="1"/>
    <col min="65" max="65" width="11" style="6" customWidth="1"/>
    <col min="66" max="66" width="12.28515625" style="6" customWidth="1"/>
    <col min="67" max="67" width="9.5703125" style="6" customWidth="1"/>
    <col min="68" max="68" width="12.5703125" style="6" customWidth="1"/>
    <col min="69" max="69" width="11.7109375" style="6" customWidth="1"/>
    <col min="70" max="70" width="9.5703125" style="6" customWidth="1"/>
    <col min="71" max="71" width="12.42578125" style="6" customWidth="1"/>
    <col min="72" max="72" width="9.5703125" style="6" customWidth="1"/>
    <col min="73" max="74" width="15.28515625" style="6" customWidth="1"/>
    <col min="75" max="75" width="15.85546875" style="6" customWidth="1"/>
    <col min="76" max="16384" width="9.140625" style="6"/>
  </cols>
  <sheetData>
    <row r="1" spans="1:75" customFormat="1" ht="31.5" customHeight="1" x14ac:dyDescent="0.5">
      <c r="A1" s="5" t="s">
        <v>5</v>
      </c>
      <c r="B1" s="5"/>
      <c r="C1" s="5"/>
      <c r="D1" s="5"/>
    </row>
    <row r="2" spans="1:75" customFormat="1" ht="15" x14ac:dyDescent="0.25">
      <c r="A2" s="1"/>
      <c r="B2" s="1"/>
      <c r="C2" s="2"/>
      <c r="D2" s="2"/>
      <c r="E2" s="2"/>
      <c r="F2" s="2"/>
    </row>
    <row r="3" spans="1:75" customFormat="1" ht="15.75" customHeight="1" x14ac:dyDescent="0.3">
      <c r="A3" s="73" t="s">
        <v>37</v>
      </c>
      <c r="B3" s="73"/>
      <c r="C3" s="73"/>
      <c r="D3" s="73"/>
    </row>
    <row r="4" spans="1:75" customFormat="1" ht="15.75" customHeight="1" x14ac:dyDescent="0.3">
      <c r="A4" s="74" t="s">
        <v>0</v>
      </c>
      <c r="B4" s="74"/>
      <c r="C4" s="3"/>
      <c r="D4" s="3"/>
      <c r="E4" s="3"/>
      <c r="F4" s="3"/>
    </row>
    <row r="5" spans="1:75" customFormat="1" ht="15.75" customHeight="1" x14ac:dyDescent="0.25">
      <c r="A5" s="74" t="s">
        <v>1</v>
      </c>
      <c r="B5" s="74"/>
      <c r="C5" s="74"/>
      <c r="D5" s="74"/>
    </row>
    <row r="6" spans="1:75" customFormat="1" ht="15" x14ac:dyDescent="0.25">
      <c r="A6" s="4" t="s">
        <v>38</v>
      </c>
      <c r="B6" s="1"/>
      <c r="C6" s="2"/>
      <c r="D6" s="2"/>
      <c r="E6" s="2"/>
      <c r="F6" s="2"/>
    </row>
    <row r="7" spans="1:75" ht="16.5" thickBot="1" x14ac:dyDescent="0.3">
      <c r="A7" s="4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</row>
    <row r="8" spans="1:75" s="11" customFormat="1" ht="13.5" customHeight="1" thickTop="1" x14ac:dyDescent="0.2">
      <c r="A8" s="79" t="s">
        <v>36</v>
      </c>
      <c r="B8" s="80"/>
      <c r="C8" s="85">
        <v>1</v>
      </c>
      <c r="D8" s="85"/>
      <c r="E8" s="85"/>
      <c r="F8" s="85">
        <v>2</v>
      </c>
      <c r="G8" s="85"/>
      <c r="H8" s="85"/>
      <c r="I8" s="85">
        <v>3</v>
      </c>
      <c r="J8" s="85"/>
      <c r="K8" s="85"/>
      <c r="L8" s="85">
        <v>4</v>
      </c>
      <c r="M8" s="85"/>
      <c r="N8" s="85"/>
      <c r="O8" s="85">
        <v>5</v>
      </c>
      <c r="P8" s="85"/>
      <c r="Q8" s="85"/>
      <c r="R8" s="85">
        <v>6</v>
      </c>
      <c r="S8" s="85"/>
      <c r="T8" s="85"/>
      <c r="U8" s="85">
        <v>7</v>
      </c>
      <c r="V8" s="85"/>
      <c r="W8" s="85"/>
      <c r="X8" s="85">
        <v>8</v>
      </c>
      <c r="Y8" s="85"/>
      <c r="Z8" s="85"/>
      <c r="AA8" s="85">
        <v>9</v>
      </c>
      <c r="AB8" s="85"/>
      <c r="AC8" s="85"/>
      <c r="AD8" s="85">
        <v>10</v>
      </c>
      <c r="AE8" s="85"/>
      <c r="AF8" s="85"/>
      <c r="AG8" s="85">
        <v>11</v>
      </c>
      <c r="AH8" s="85"/>
      <c r="AI8" s="85"/>
      <c r="AJ8" s="85">
        <v>12</v>
      </c>
      <c r="AK8" s="85"/>
      <c r="AL8" s="85"/>
      <c r="AM8" s="85">
        <v>13</v>
      </c>
      <c r="AN8" s="85"/>
      <c r="AO8" s="85"/>
      <c r="AP8" s="85">
        <v>14</v>
      </c>
      <c r="AQ8" s="85"/>
      <c r="AR8" s="85"/>
      <c r="AS8" s="85">
        <v>15</v>
      </c>
      <c r="AT8" s="85"/>
      <c r="AU8" s="85"/>
      <c r="AV8" s="85">
        <v>16</v>
      </c>
      <c r="AW8" s="85"/>
      <c r="AX8" s="85"/>
      <c r="AY8" s="85">
        <v>17</v>
      </c>
      <c r="AZ8" s="85"/>
      <c r="BA8" s="85"/>
      <c r="BB8" s="85">
        <v>18</v>
      </c>
      <c r="BC8" s="85"/>
      <c r="BD8" s="85"/>
      <c r="BE8" s="85">
        <v>19</v>
      </c>
      <c r="BF8" s="85"/>
      <c r="BG8" s="85"/>
      <c r="BH8" s="85">
        <v>20</v>
      </c>
      <c r="BI8" s="85"/>
      <c r="BJ8" s="85"/>
      <c r="BK8" s="85">
        <v>50</v>
      </c>
      <c r="BL8" s="85"/>
      <c r="BM8" s="85"/>
      <c r="BN8" s="85">
        <v>60</v>
      </c>
      <c r="BO8" s="85"/>
      <c r="BP8" s="85"/>
      <c r="BQ8" s="85">
        <v>99</v>
      </c>
      <c r="BR8" s="85"/>
      <c r="BS8" s="85"/>
      <c r="BT8" s="85" t="s">
        <v>35</v>
      </c>
      <c r="BU8" s="90" t="s">
        <v>34</v>
      </c>
      <c r="BV8" s="90"/>
      <c r="BW8" s="91"/>
    </row>
    <row r="9" spans="1:75" s="11" customFormat="1" ht="24.75" customHeight="1" x14ac:dyDescent="0.2">
      <c r="A9" s="77"/>
      <c r="B9" s="81"/>
      <c r="C9" s="84" t="s">
        <v>39</v>
      </c>
      <c r="D9" s="84"/>
      <c r="E9" s="84"/>
      <c r="F9" s="84" t="s">
        <v>40</v>
      </c>
      <c r="G9" s="84"/>
      <c r="H9" s="84"/>
      <c r="I9" s="84" t="s">
        <v>41</v>
      </c>
      <c r="J9" s="84"/>
      <c r="K9" s="84"/>
      <c r="L9" s="84" t="s">
        <v>42</v>
      </c>
      <c r="M9" s="84"/>
      <c r="N9" s="84"/>
      <c r="O9" s="84" t="s">
        <v>43</v>
      </c>
      <c r="P9" s="84"/>
      <c r="Q9" s="84"/>
      <c r="R9" s="84" t="s">
        <v>44</v>
      </c>
      <c r="S9" s="84"/>
      <c r="T9" s="84"/>
      <c r="U9" s="84" t="s">
        <v>45</v>
      </c>
      <c r="V9" s="84"/>
      <c r="W9" s="84"/>
      <c r="X9" s="84" t="s">
        <v>46</v>
      </c>
      <c r="Y9" s="84"/>
      <c r="Z9" s="84"/>
      <c r="AA9" s="84" t="s">
        <v>47</v>
      </c>
      <c r="AB9" s="84"/>
      <c r="AC9" s="84"/>
      <c r="AD9" s="84" t="s">
        <v>48</v>
      </c>
      <c r="AE9" s="84"/>
      <c r="AF9" s="84"/>
      <c r="AG9" s="84" t="s">
        <v>49</v>
      </c>
      <c r="AH9" s="84"/>
      <c r="AI9" s="84"/>
      <c r="AJ9" s="84" t="s">
        <v>50</v>
      </c>
      <c r="AK9" s="84"/>
      <c r="AL9" s="84"/>
      <c r="AM9" s="84" t="s">
        <v>51</v>
      </c>
      <c r="AN9" s="84"/>
      <c r="AO9" s="84"/>
      <c r="AP9" s="84" t="s">
        <v>52</v>
      </c>
      <c r="AQ9" s="84"/>
      <c r="AR9" s="84"/>
      <c r="AS9" s="84" t="s">
        <v>53</v>
      </c>
      <c r="AT9" s="84"/>
      <c r="AU9" s="84"/>
      <c r="AV9" s="84" t="s">
        <v>54</v>
      </c>
      <c r="AW9" s="84"/>
      <c r="AX9" s="84"/>
      <c r="AY9" s="84" t="s">
        <v>55</v>
      </c>
      <c r="AZ9" s="84"/>
      <c r="BA9" s="84"/>
      <c r="BB9" s="84" t="s">
        <v>56</v>
      </c>
      <c r="BC9" s="84"/>
      <c r="BD9" s="84"/>
      <c r="BE9" s="84" t="s">
        <v>57</v>
      </c>
      <c r="BF9" s="84"/>
      <c r="BG9" s="84"/>
      <c r="BH9" s="84" t="s">
        <v>58</v>
      </c>
      <c r="BI9" s="84"/>
      <c r="BJ9" s="84"/>
      <c r="BK9" s="84" t="s">
        <v>59</v>
      </c>
      <c r="BL9" s="84"/>
      <c r="BM9" s="84"/>
      <c r="BN9" s="84" t="s">
        <v>60</v>
      </c>
      <c r="BO9" s="84"/>
      <c r="BP9" s="84"/>
      <c r="BQ9" s="84" t="s">
        <v>76</v>
      </c>
      <c r="BR9" s="84"/>
      <c r="BS9" s="84"/>
      <c r="BT9" s="84"/>
      <c r="BU9" s="92"/>
      <c r="BV9" s="92"/>
      <c r="BW9" s="93"/>
    </row>
    <row r="10" spans="1:75" s="11" customFormat="1" x14ac:dyDescent="0.2">
      <c r="A10" s="77"/>
      <c r="B10" s="81"/>
      <c r="C10" s="78" t="s">
        <v>33</v>
      </c>
      <c r="D10" s="78"/>
      <c r="E10" s="40" t="s">
        <v>32</v>
      </c>
      <c r="F10" s="78" t="s">
        <v>33</v>
      </c>
      <c r="G10" s="78"/>
      <c r="H10" s="40" t="s">
        <v>32</v>
      </c>
      <c r="I10" s="78" t="s">
        <v>33</v>
      </c>
      <c r="J10" s="78"/>
      <c r="K10" s="40" t="s">
        <v>32</v>
      </c>
      <c r="L10" s="78" t="s">
        <v>33</v>
      </c>
      <c r="M10" s="78"/>
      <c r="N10" s="40" t="s">
        <v>32</v>
      </c>
      <c r="O10" s="78" t="s">
        <v>33</v>
      </c>
      <c r="P10" s="78"/>
      <c r="Q10" s="40" t="s">
        <v>32</v>
      </c>
      <c r="R10" s="78" t="s">
        <v>33</v>
      </c>
      <c r="S10" s="78"/>
      <c r="T10" s="40" t="s">
        <v>32</v>
      </c>
      <c r="U10" s="78" t="s">
        <v>33</v>
      </c>
      <c r="V10" s="78"/>
      <c r="W10" s="40" t="s">
        <v>32</v>
      </c>
      <c r="X10" s="78" t="s">
        <v>33</v>
      </c>
      <c r="Y10" s="78"/>
      <c r="Z10" s="40" t="s">
        <v>32</v>
      </c>
      <c r="AA10" s="78" t="s">
        <v>33</v>
      </c>
      <c r="AB10" s="78"/>
      <c r="AC10" s="40" t="s">
        <v>32</v>
      </c>
      <c r="AD10" s="78" t="s">
        <v>33</v>
      </c>
      <c r="AE10" s="78"/>
      <c r="AF10" s="40" t="s">
        <v>32</v>
      </c>
      <c r="AG10" s="78" t="s">
        <v>33</v>
      </c>
      <c r="AH10" s="78"/>
      <c r="AI10" s="40" t="s">
        <v>32</v>
      </c>
      <c r="AJ10" s="78" t="s">
        <v>33</v>
      </c>
      <c r="AK10" s="78"/>
      <c r="AL10" s="40" t="s">
        <v>32</v>
      </c>
      <c r="AM10" s="78" t="s">
        <v>33</v>
      </c>
      <c r="AN10" s="78"/>
      <c r="AO10" s="40" t="s">
        <v>32</v>
      </c>
      <c r="AP10" s="78" t="s">
        <v>33</v>
      </c>
      <c r="AQ10" s="78"/>
      <c r="AR10" s="40" t="s">
        <v>32</v>
      </c>
      <c r="AS10" s="78" t="s">
        <v>33</v>
      </c>
      <c r="AT10" s="78"/>
      <c r="AU10" s="40" t="s">
        <v>32</v>
      </c>
      <c r="AV10" s="78" t="s">
        <v>33</v>
      </c>
      <c r="AW10" s="78"/>
      <c r="AX10" s="40" t="s">
        <v>32</v>
      </c>
      <c r="AY10" s="78" t="s">
        <v>33</v>
      </c>
      <c r="AZ10" s="78"/>
      <c r="BA10" s="40" t="s">
        <v>32</v>
      </c>
      <c r="BB10" s="78" t="s">
        <v>33</v>
      </c>
      <c r="BC10" s="78"/>
      <c r="BD10" s="40" t="s">
        <v>32</v>
      </c>
      <c r="BE10" s="78" t="s">
        <v>33</v>
      </c>
      <c r="BF10" s="78"/>
      <c r="BG10" s="40" t="s">
        <v>32</v>
      </c>
      <c r="BH10" s="78" t="s">
        <v>33</v>
      </c>
      <c r="BI10" s="78"/>
      <c r="BJ10" s="40" t="s">
        <v>32</v>
      </c>
      <c r="BK10" s="78" t="s">
        <v>33</v>
      </c>
      <c r="BL10" s="78"/>
      <c r="BM10" s="40" t="s">
        <v>32</v>
      </c>
      <c r="BN10" s="78" t="s">
        <v>33</v>
      </c>
      <c r="BO10" s="78"/>
      <c r="BP10" s="40" t="s">
        <v>32</v>
      </c>
      <c r="BQ10" s="78" t="s">
        <v>33</v>
      </c>
      <c r="BR10" s="78"/>
      <c r="BS10" s="40" t="s">
        <v>32</v>
      </c>
      <c r="BT10" s="40" t="s">
        <v>33</v>
      </c>
      <c r="BU10" s="78" t="s">
        <v>33</v>
      </c>
      <c r="BV10" s="78"/>
      <c r="BW10" s="45" t="s">
        <v>32</v>
      </c>
    </row>
    <row r="11" spans="1:75" s="11" customFormat="1" ht="64.5" thickBot="1" x14ac:dyDescent="0.25">
      <c r="A11" s="82"/>
      <c r="B11" s="83"/>
      <c r="C11" s="32"/>
      <c r="D11" s="32" t="s">
        <v>31</v>
      </c>
      <c r="E11" s="33"/>
      <c r="F11" s="33"/>
      <c r="G11" s="32" t="s">
        <v>31</v>
      </c>
      <c r="H11" s="33"/>
      <c r="I11" s="33"/>
      <c r="J11" s="32" t="s">
        <v>31</v>
      </c>
      <c r="K11" s="33"/>
      <c r="L11" s="33"/>
      <c r="M11" s="32" t="s">
        <v>31</v>
      </c>
      <c r="N11" s="33"/>
      <c r="O11" s="33"/>
      <c r="P11" s="32" t="s">
        <v>31</v>
      </c>
      <c r="Q11" s="33"/>
      <c r="R11" s="33"/>
      <c r="S11" s="32" t="s">
        <v>31</v>
      </c>
      <c r="T11" s="33"/>
      <c r="U11" s="33"/>
      <c r="V11" s="32" t="s">
        <v>31</v>
      </c>
      <c r="W11" s="33"/>
      <c r="X11" s="33"/>
      <c r="Y11" s="32" t="s">
        <v>31</v>
      </c>
      <c r="Z11" s="33"/>
      <c r="AA11" s="33"/>
      <c r="AB11" s="32" t="s">
        <v>31</v>
      </c>
      <c r="AC11" s="33"/>
      <c r="AD11" s="33"/>
      <c r="AE11" s="32" t="s">
        <v>31</v>
      </c>
      <c r="AF11" s="33"/>
      <c r="AG11" s="33"/>
      <c r="AH11" s="32" t="s">
        <v>31</v>
      </c>
      <c r="AI11" s="33"/>
      <c r="AJ11" s="33"/>
      <c r="AK11" s="32" t="s">
        <v>31</v>
      </c>
      <c r="AL11" s="33"/>
      <c r="AM11" s="33"/>
      <c r="AN11" s="32" t="s">
        <v>31</v>
      </c>
      <c r="AO11" s="33"/>
      <c r="AP11" s="33"/>
      <c r="AQ11" s="32" t="s">
        <v>31</v>
      </c>
      <c r="AR11" s="33"/>
      <c r="AS11" s="33"/>
      <c r="AT11" s="32" t="s">
        <v>31</v>
      </c>
      <c r="AU11" s="33"/>
      <c r="AV11" s="33"/>
      <c r="AW11" s="32" t="s">
        <v>31</v>
      </c>
      <c r="AX11" s="33"/>
      <c r="AY11" s="33"/>
      <c r="AZ11" s="32" t="s">
        <v>31</v>
      </c>
      <c r="BA11" s="33"/>
      <c r="BB11" s="33"/>
      <c r="BC11" s="32" t="s">
        <v>31</v>
      </c>
      <c r="BD11" s="33"/>
      <c r="BE11" s="33"/>
      <c r="BF11" s="32" t="s">
        <v>31</v>
      </c>
      <c r="BG11" s="33"/>
      <c r="BH11" s="33"/>
      <c r="BI11" s="32" t="s">
        <v>31</v>
      </c>
      <c r="BJ11" s="33"/>
      <c r="BK11" s="33"/>
      <c r="BL11" s="32" t="s">
        <v>31</v>
      </c>
      <c r="BM11" s="33"/>
      <c r="BN11" s="33"/>
      <c r="BO11" s="32" t="s">
        <v>31</v>
      </c>
      <c r="BP11" s="33"/>
      <c r="BQ11" s="33"/>
      <c r="BR11" s="32" t="s">
        <v>31</v>
      </c>
      <c r="BS11" s="33"/>
      <c r="BT11" s="41"/>
      <c r="BU11" s="42"/>
      <c r="BV11" s="43" t="s">
        <v>31</v>
      </c>
      <c r="BW11" s="44"/>
    </row>
    <row r="12" spans="1:75" s="11" customFormat="1" ht="13.5" thickTop="1" x14ac:dyDescent="0.2">
      <c r="A12" s="77"/>
      <c r="B12" s="75" t="s">
        <v>30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86"/>
      <c r="BU12" s="86"/>
      <c r="BV12" s="86"/>
      <c r="BW12" s="88"/>
    </row>
    <row r="13" spans="1:75" s="11" customFormat="1" x14ac:dyDescent="0.2">
      <c r="A13" s="77"/>
      <c r="B13" s="7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86"/>
      <c r="BU13" s="86"/>
      <c r="BV13" s="86"/>
      <c r="BW13" s="88"/>
    </row>
    <row r="14" spans="1:75" s="11" customFormat="1" x14ac:dyDescent="0.2">
      <c r="A14" s="77"/>
      <c r="B14" s="7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86"/>
      <c r="BU14" s="86"/>
      <c r="BV14" s="86"/>
      <c r="BW14" s="88"/>
    </row>
    <row r="15" spans="1:75" s="11" customFormat="1" ht="13.5" thickBot="1" x14ac:dyDescent="0.25">
      <c r="A15" s="77"/>
      <c r="B15" s="7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87"/>
      <c r="BU15" s="87"/>
      <c r="BV15" s="87"/>
      <c r="BW15" s="89"/>
    </row>
    <row r="16" spans="1:75" s="57" customFormat="1" ht="13.5" thickTop="1" x14ac:dyDescent="0.2">
      <c r="A16" s="77"/>
      <c r="B16" s="52" t="s">
        <v>64</v>
      </c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5"/>
      <c r="BS16" s="54"/>
      <c r="BT16" s="53"/>
      <c r="BU16" s="54"/>
      <c r="BV16" s="54"/>
      <c r="BW16" s="56"/>
    </row>
    <row r="17" spans="1:76" s="11" customFormat="1" x14ac:dyDescent="0.2">
      <c r="A17" s="35">
        <v>101</v>
      </c>
      <c r="B17" s="25" t="s">
        <v>29</v>
      </c>
      <c r="C17" s="13">
        <v>2064890</v>
      </c>
      <c r="D17" s="13"/>
      <c r="E17" s="13"/>
      <c r="F17" s="13"/>
      <c r="G17" s="13"/>
      <c r="H17" s="13"/>
      <c r="I17" s="13">
        <v>335000</v>
      </c>
      <c r="J17" s="13"/>
      <c r="K17" s="13"/>
      <c r="L17" s="13">
        <v>27250</v>
      </c>
      <c r="M17" s="13"/>
      <c r="N17" s="13"/>
      <c r="O17" s="13">
        <v>110000</v>
      </c>
      <c r="P17" s="12"/>
      <c r="Q17" s="13"/>
      <c r="R17" s="13">
        <v>19500</v>
      </c>
      <c r="S17" s="13"/>
      <c r="T17" s="13"/>
      <c r="U17" s="13"/>
      <c r="V17" s="13"/>
      <c r="W17" s="13"/>
      <c r="X17" s="13">
        <v>28800</v>
      </c>
      <c r="Y17" s="13"/>
      <c r="Z17" s="13"/>
      <c r="AA17" s="13">
        <v>59100</v>
      </c>
      <c r="AB17" s="13"/>
      <c r="AC17" s="13"/>
      <c r="AD17" s="13"/>
      <c r="AE17" s="13"/>
      <c r="AF17" s="13"/>
      <c r="AG17" s="13"/>
      <c r="AH17" s="13"/>
      <c r="AI17" s="13"/>
      <c r="AJ17" s="13">
        <v>305000</v>
      </c>
      <c r="AK17" s="13"/>
      <c r="AL17" s="13"/>
      <c r="AM17" s="13"/>
      <c r="AN17" s="13"/>
      <c r="AO17" s="13"/>
      <c r="AP17" s="13">
        <v>100100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4"/>
      <c r="BS17" s="13"/>
      <c r="BT17" s="12"/>
      <c r="BU17" s="22">
        <f>SUM(C17,F17,I17,L17,O17,R17,U17,X17,AA17,AD17,AG17,AJ17,AM17,AP17,AS17,AV17,AY17,BB17,BE17,BH17,BK17,BN17,BQ17)</f>
        <v>3049640</v>
      </c>
      <c r="BV17" s="22"/>
      <c r="BW17" s="36">
        <f t="shared" ref="BW17:BW20" si="0">SUM(E17,H17,K17,N17,Q17,T17,W17,Z17,AC17,AF17,AI17,AL17,AO17,AR17,AU17,AX17,BA17,BD17,BG17,BJ17,BM17,BP17,BS17)</f>
        <v>0</v>
      </c>
    </row>
    <row r="18" spans="1:76" s="11" customFormat="1" x14ac:dyDescent="0.2">
      <c r="A18" s="35">
        <v>102</v>
      </c>
      <c r="B18" s="26" t="s">
        <v>28</v>
      </c>
      <c r="C18" s="13">
        <v>176725</v>
      </c>
      <c r="D18" s="13"/>
      <c r="E18" s="13"/>
      <c r="F18" s="13"/>
      <c r="G18" s="13"/>
      <c r="H18" s="13"/>
      <c r="I18" s="13">
        <v>22850</v>
      </c>
      <c r="J18" s="13"/>
      <c r="K18" s="13"/>
      <c r="L18" s="13">
        <v>1900</v>
      </c>
      <c r="M18" s="13"/>
      <c r="N18" s="13"/>
      <c r="O18" s="13">
        <v>9000</v>
      </c>
      <c r="P18" s="34"/>
      <c r="Q18" s="13"/>
      <c r="R18" s="13">
        <v>9350</v>
      </c>
      <c r="S18" s="13"/>
      <c r="T18" s="13"/>
      <c r="U18" s="13"/>
      <c r="V18" s="13"/>
      <c r="W18" s="13"/>
      <c r="X18" s="13">
        <v>2000</v>
      </c>
      <c r="Y18" s="13"/>
      <c r="Z18" s="13"/>
      <c r="AA18" s="13">
        <v>4000</v>
      </c>
      <c r="AB18" s="13"/>
      <c r="AC18" s="13"/>
      <c r="AD18" s="13">
        <v>30000</v>
      </c>
      <c r="AE18" s="13"/>
      <c r="AF18" s="13"/>
      <c r="AG18" s="13">
        <v>300</v>
      </c>
      <c r="AH18" s="13"/>
      <c r="AI18" s="13"/>
      <c r="AJ18" s="13">
        <v>24650</v>
      </c>
      <c r="AK18" s="13"/>
      <c r="AL18" s="13"/>
      <c r="AM18" s="13"/>
      <c r="AN18" s="13"/>
      <c r="AO18" s="13"/>
      <c r="AP18" s="13">
        <v>7000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4"/>
      <c r="BS18" s="13"/>
      <c r="BT18" s="12"/>
      <c r="BU18" s="22">
        <f>SUM(C18,F18,I18,L18,O18,R18,U18,X18,AA18,AD18,AG18,AJ18,AM18,AP18,AS18,AV18,AY18,BB18,BE18,BH18,BK18,BN18,BQ18)</f>
        <v>287775</v>
      </c>
      <c r="BV18" s="22"/>
      <c r="BW18" s="36">
        <f t="shared" si="0"/>
        <v>0</v>
      </c>
    </row>
    <row r="19" spans="1:76" s="11" customFormat="1" x14ac:dyDescent="0.2">
      <c r="A19" s="35">
        <v>103</v>
      </c>
      <c r="B19" s="25" t="s">
        <v>27</v>
      </c>
      <c r="C19" s="13">
        <v>849931</v>
      </c>
      <c r="D19" s="13"/>
      <c r="E19" s="13"/>
      <c r="F19" s="13"/>
      <c r="G19" s="13"/>
      <c r="H19" s="13"/>
      <c r="I19" s="13">
        <v>238410</v>
      </c>
      <c r="J19" s="13"/>
      <c r="K19" s="13"/>
      <c r="L19" s="13">
        <v>978620</v>
      </c>
      <c r="M19" s="13"/>
      <c r="N19" s="13"/>
      <c r="O19" s="13">
        <v>45750</v>
      </c>
      <c r="P19" s="34"/>
      <c r="Q19" s="13"/>
      <c r="R19" s="13">
        <v>298300</v>
      </c>
      <c r="S19" s="13"/>
      <c r="T19" s="13"/>
      <c r="U19" s="13"/>
      <c r="V19" s="13"/>
      <c r="W19" s="13"/>
      <c r="X19" s="13">
        <v>3850</v>
      </c>
      <c r="Y19" s="13"/>
      <c r="Z19" s="13"/>
      <c r="AA19" s="13">
        <v>214515</v>
      </c>
      <c r="AB19" s="13"/>
      <c r="AC19" s="13"/>
      <c r="AD19" s="13">
        <v>497750</v>
      </c>
      <c r="AE19" s="13"/>
      <c r="AF19" s="13"/>
      <c r="AG19" s="13">
        <v>16250</v>
      </c>
      <c r="AH19" s="13"/>
      <c r="AI19" s="13"/>
      <c r="AJ19" s="13">
        <v>394850</v>
      </c>
      <c r="AK19" s="13"/>
      <c r="AL19" s="13"/>
      <c r="AM19" s="13"/>
      <c r="AN19" s="13"/>
      <c r="AO19" s="13"/>
      <c r="AP19" s="13">
        <v>17500</v>
      </c>
      <c r="AQ19" s="13"/>
      <c r="AR19" s="13"/>
      <c r="AS19" s="13">
        <v>48000</v>
      </c>
      <c r="AT19" s="13"/>
      <c r="AU19" s="13"/>
      <c r="AV19" s="13">
        <v>2600</v>
      </c>
      <c r="AW19" s="13"/>
      <c r="AX19" s="13"/>
      <c r="AY19" s="13">
        <v>9500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4"/>
      <c r="BS19" s="13"/>
      <c r="BT19" s="12"/>
      <c r="BU19" s="22">
        <f>SUM(C19,F19,I19,L19,O19,R19,U19,X19,AA19,AD19,AG19,AJ19,AM19,AP19,AS19,AV19,AY19,BB19,BE19,BH19,BK19,BN19,BQ19)</f>
        <v>3615826</v>
      </c>
      <c r="BV19" s="22"/>
      <c r="BW19" s="36">
        <f t="shared" si="0"/>
        <v>0</v>
      </c>
    </row>
    <row r="20" spans="1:76" s="11" customFormat="1" x14ac:dyDescent="0.2">
      <c r="A20" s="35">
        <v>104</v>
      </c>
      <c r="B20" s="25" t="s">
        <v>26</v>
      </c>
      <c r="C20" s="13">
        <v>7000</v>
      </c>
      <c r="D20" s="13"/>
      <c r="E20" s="13"/>
      <c r="F20" s="13"/>
      <c r="G20" s="13"/>
      <c r="H20" s="13"/>
      <c r="I20" s="13">
        <v>21000</v>
      </c>
      <c r="J20" s="13"/>
      <c r="K20" s="13"/>
      <c r="L20" s="13">
        <v>493500</v>
      </c>
      <c r="M20" s="13"/>
      <c r="N20" s="13"/>
      <c r="O20" s="13">
        <v>19000</v>
      </c>
      <c r="P20" s="34"/>
      <c r="Q20" s="13"/>
      <c r="R20" s="13">
        <v>39000</v>
      </c>
      <c r="S20" s="13"/>
      <c r="T20" s="13"/>
      <c r="U20" s="13"/>
      <c r="V20" s="13"/>
      <c r="W20" s="13"/>
      <c r="X20" s="13">
        <v>4500</v>
      </c>
      <c r="Y20" s="13"/>
      <c r="Z20" s="13"/>
      <c r="AA20" s="13">
        <v>15100</v>
      </c>
      <c r="AB20" s="13"/>
      <c r="AC20" s="13"/>
      <c r="AD20" s="13"/>
      <c r="AE20" s="13"/>
      <c r="AF20" s="13"/>
      <c r="AG20" s="13"/>
      <c r="AH20" s="13"/>
      <c r="AI20" s="13"/>
      <c r="AJ20" s="13">
        <v>994000</v>
      </c>
      <c r="AK20" s="13"/>
      <c r="AL20" s="13"/>
      <c r="AM20" s="13"/>
      <c r="AN20" s="13"/>
      <c r="AO20" s="13"/>
      <c r="AP20" s="13">
        <v>14000</v>
      </c>
      <c r="AQ20" s="13"/>
      <c r="AR20" s="13"/>
      <c r="AS20" s="13">
        <v>5000</v>
      </c>
      <c r="AT20" s="13"/>
      <c r="AU20" s="13"/>
      <c r="AV20" s="13"/>
      <c r="AW20" s="13"/>
      <c r="AX20" s="13"/>
      <c r="AY20" s="13">
        <v>58000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4"/>
      <c r="BS20" s="13"/>
      <c r="BT20" s="12"/>
      <c r="BU20" s="22">
        <f>SUM(C20,F20,I20,L20,O20,R20,U20,X20,AA20,AD20,AG20,AJ20,AM20,AP20,AS20,AV20,AY20,BB20,BE20,BH20,BK20,BN20,BQ20)</f>
        <v>1670100</v>
      </c>
      <c r="BV20" s="22"/>
      <c r="BW20" s="36">
        <f t="shared" si="0"/>
        <v>0</v>
      </c>
    </row>
    <row r="21" spans="1:76" s="11" customFormat="1" x14ac:dyDescent="0.2">
      <c r="A21" s="35">
        <v>105</v>
      </c>
      <c r="B21" s="25" t="s">
        <v>61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>
        <v>0</v>
      </c>
      <c r="BR21" s="14"/>
      <c r="BS21" s="13">
        <f>BQ21</f>
        <v>0</v>
      </c>
      <c r="BT21" s="12"/>
      <c r="BU21" s="22">
        <f>SUM(C21,F21,I21,L21,O21,R21,U21,X21,AA21,AD21,AG21,AJ21,AM21,AP21,AS21,AV21,AY21,BB21,BE21,BH21,BK21,BN21,BQ21)</f>
        <v>0</v>
      </c>
      <c r="BV21" s="22"/>
      <c r="BW21" s="36"/>
    </row>
    <row r="22" spans="1:76" s="11" customFormat="1" x14ac:dyDescent="0.2">
      <c r="A22" s="35">
        <v>106</v>
      </c>
      <c r="B22" s="25" t="s">
        <v>62</v>
      </c>
      <c r="C22" s="13"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4"/>
      <c r="BS22" s="13"/>
      <c r="BT22" s="12"/>
      <c r="BU22" s="22">
        <f t="shared" ref="BU22:BU26" si="1">SUM(C22,F22,I22,L22,O22,R22,U22,X22,AA22,AD22,AG22,AJ22,AM22,AP22,AS22,AV22,AY22,BB22,BE22,BH22,BK22,BN22,BQ22)</f>
        <v>0</v>
      </c>
      <c r="BV22" s="22"/>
      <c r="BW22" s="36"/>
    </row>
    <row r="23" spans="1:76" s="11" customFormat="1" x14ac:dyDescent="0.2">
      <c r="A23" s="35">
        <v>107</v>
      </c>
      <c r="B23" s="25" t="s">
        <v>25</v>
      </c>
      <c r="C23" s="13">
        <v>500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/>
      <c r="BS23" s="13"/>
      <c r="BT23" s="12"/>
      <c r="BU23" s="22">
        <f t="shared" si="1"/>
        <v>500</v>
      </c>
      <c r="BV23" s="22"/>
      <c r="BW23" s="36">
        <f t="shared" ref="BW23:BW26" si="2">SUM(E23,H23,K23,N23,Q23,T23,W23,Z23,AC23,AF23,AI23,AL23,AO23,AR23,AU23,AX23,BA23,BD23,BG23,BJ23,BM23,BP23,BS23)</f>
        <v>0</v>
      </c>
    </row>
    <row r="24" spans="1:76" s="11" customFormat="1" x14ac:dyDescent="0.2">
      <c r="A24" s="35">
        <v>108</v>
      </c>
      <c r="B24" s="25" t="s">
        <v>24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13"/>
      <c r="BT24" s="12"/>
      <c r="BU24" s="22">
        <f t="shared" si="1"/>
        <v>0</v>
      </c>
      <c r="BV24" s="22"/>
      <c r="BW24" s="36"/>
    </row>
    <row r="25" spans="1:76" s="11" customFormat="1" x14ac:dyDescent="0.2">
      <c r="A25" s="35">
        <v>109</v>
      </c>
      <c r="B25" s="25" t="s">
        <v>23</v>
      </c>
      <c r="C25" s="13">
        <v>13600</v>
      </c>
      <c r="D25" s="13"/>
      <c r="E25" s="13"/>
      <c r="F25" s="13"/>
      <c r="G25" s="13"/>
      <c r="H25" s="13"/>
      <c r="I25" s="13">
        <v>2000</v>
      </c>
      <c r="J25" s="13"/>
      <c r="K25" s="13"/>
      <c r="L25" s="13">
        <v>1000</v>
      </c>
      <c r="M25" s="13"/>
      <c r="N25" s="13"/>
      <c r="O25" s="13">
        <v>0</v>
      </c>
      <c r="P25" s="3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>
        <v>4500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4"/>
      <c r="BS25" s="13"/>
      <c r="BT25" s="12"/>
      <c r="BU25" s="22">
        <f t="shared" si="1"/>
        <v>21100</v>
      </c>
      <c r="BV25" s="22"/>
      <c r="BW25" s="36">
        <f t="shared" si="2"/>
        <v>0</v>
      </c>
    </row>
    <row r="26" spans="1:76" s="11" customFormat="1" x14ac:dyDescent="0.2">
      <c r="A26" s="35">
        <v>110</v>
      </c>
      <c r="B26" s="25" t="s">
        <v>22</v>
      </c>
      <c r="C26" s="13">
        <v>108150</v>
      </c>
      <c r="D26" s="13"/>
      <c r="E26" s="13"/>
      <c r="F26" s="13"/>
      <c r="G26" s="13"/>
      <c r="H26" s="13"/>
      <c r="I26" s="13">
        <v>1450</v>
      </c>
      <c r="J26" s="13"/>
      <c r="K26" s="13"/>
      <c r="L26" s="13"/>
      <c r="M26" s="13"/>
      <c r="N26" s="13"/>
      <c r="O26" s="13"/>
      <c r="P26" s="3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>
        <v>2200</v>
      </c>
      <c r="AH26" s="13"/>
      <c r="AI26" s="13"/>
      <c r="AJ26" s="13">
        <v>1200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>
        <v>400376.8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13"/>
      <c r="BT26" s="12"/>
      <c r="BU26" s="22">
        <f t="shared" si="1"/>
        <v>513376.8</v>
      </c>
      <c r="BV26" s="22"/>
      <c r="BW26" s="36">
        <f t="shared" si="2"/>
        <v>0</v>
      </c>
    </row>
    <row r="27" spans="1:76" s="51" customFormat="1" x14ac:dyDescent="0.2">
      <c r="A27" s="46">
        <v>100</v>
      </c>
      <c r="B27" s="47" t="s">
        <v>63</v>
      </c>
      <c r="C27" s="48">
        <f>SUM(C17:C26)</f>
        <v>3220796</v>
      </c>
      <c r="D27" s="48"/>
      <c r="E27" s="48">
        <f>SUM(E17:E26)</f>
        <v>0</v>
      </c>
      <c r="F27" s="48">
        <f>SUM(F17:F26)</f>
        <v>0</v>
      </c>
      <c r="G27" s="48"/>
      <c r="H27" s="48">
        <f>SUM(H17:H26)</f>
        <v>0</v>
      </c>
      <c r="I27" s="48">
        <f>SUM(I17:I26)</f>
        <v>620710</v>
      </c>
      <c r="J27" s="48"/>
      <c r="K27" s="48">
        <f>SUM(K17:K26)</f>
        <v>0</v>
      </c>
      <c r="L27" s="48">
        <f>SUM(L17:L26)</f>
        <v>1502270</v>
      </c>
      <c r="M27" s="48"/>
      <c r="N27" s="48">
        <f>SUM(N17:N26)</f>
        <v>0</v>
      </c>
      <c r="O27" s="48">
        <f>SUM(O17:O26)</f>
        <v>183750</v>
      </c>
      <c r="P27" s="48"/>
      <c r="Q27" s="48">
        <f>SUM(Q17:Q26)</f>
        <v>0</v>
      </c>
      <c r="R27" s="48">
        <f>SUM(R17:R26)</f>
        <v>366150</v>
      </c>
      <c r="S27" s="48"/>
      <c r="T27" s="48">
        <f>SUM(T17:T26)</f>
        <v>0</v>
      </c>
      <c r="U27" s="48">
        <f>SUM(U17:U26)</f>
        <v>0</v>
      </c>
      <c r="V27" s="48"/>
      <c r="W27" s="48">
        <f>SUM(W17:W26)</f>
        <v>0</v>
      </c>
      <c r="X27" s="48">
        <f>SUM(X17:X26)</f>
        <v>39150</v>
      </c>
      <c r="Y27" s="48"/>
      <c r="Z27" s="48">
        <f>SUM(Z17:Z26)</f>
        <v>0</v>
      </c>
      <c r="AA27" s="48">
        <f>SUM(AA17:AA26)</f>
        <v>292715</v>
      </c>
      <c r="AB27" s="48"/>
      <c r="AC27" s="48">
        <f>SUM(AC17:AC26)</f>
        <v>0</v>
      </c>
      <c r="AD27" s="48">
        <f>SUM(AD17:AD26)</f>
        <v>527750</v>
      </c>
      <c r="AE27" s="48"/>
      <c r="AF27" s="48">
        <f>SUM(AF17:AF26)</f>
        <v>0</v>
      </c>
      <c r="AG27" s="48">
        <f>SUM(AG17:AG26)</f>
        <v>18750</v>
      </c>
      <c r="AH27" s="48"/>
      <c r="AI27" s="48">
        <f>SUM(AI17:AI26)</f>
        <v>0</v>
      </c>
      <c r="AJ27" s="48">
        <f>SUM(AJ17:AJ26)</f>
        <v>1724200</v>
      </c>
      <c r="AK27" s="48"/>
      <c r="AL27" s="48">
        <f>SUM(AL17:AL26)</f>
        <v>0</v>
      </c>
      <c r="AM27" s="48">
        <f>SUM(AM17:AM26)</f>
        <v>0</v>
      </c>
      <c r="AN27" s="48"/>
      <c r="AO27" s="48">
        <f>SUM(AO17:AO26)</f>
        <v>0</v>
      </c>
      <c r="AP27" s="48">
        <f>SUM(AP17:AP26)</f>
        <v>138600</v>
      </c>
      <c r="AQ27" s="48"/>
      <c r="AR27" s="48">
        <f>SUM(AR17:AR26)</f>
        <v>0</v>
      </c>
      <c r="AS27" s="48">
        <f>SUM(AS17:AS26)</f>
        <v>53000</v>
      </c>
      <c r="AT27" s="48"/>
      <c r="AU27" s="48">
        <f>SUM(AU17:AU26)</f>
        <v>0</v>
      </c>
      <c r="AV27" s="48">
        <f>SUM(AV17:AV26)</f>
        <v>2600</v>
      </c>
      <c r="AW27" s="48"/>
      <c r="AX27" s="48">
        <f>SUM(AX17:AX26)</f>
        <v>0</v>
      </c>
      <c r="AY27" s="48">
        <f>SUM(AY17:AY26)</f>
        <v>67500</v>
      </c>
      <c r="AZ27" s="48"/>
      <c r="BA27" s="48">
        <f>SUM(BA17:BA26)</f>
        <v>0</v>
      </c>
      <c r="BB27" s="48">
        <f>SUM(BB17:BB26)</f>
        <v>0</v>
      </c>
      <c r="BC27" s="48"/>
      <c r="BD27" s="48">
        <f>SUM(BD17:BD26)</f>
        <v>0</v>
      </c>
      <c r="BE27" s="48">
        <f>SUM(BE17:BE26)</f>
        <v>0</v>
      </c>
      <c r="BF27" s="48"/>
      <c r="BG27" s="48">
        <f>SUM(BG17:BG26)</f>
        <v>0</v>
      </c>
      <c r="BH27" s="48">
        <f>SUM(BH17:BH26)</f>
        <v>400376.8</v>
      </c>
      <c r="BI27" s="48"/>
      <c r="BJ27" s="48">
        <f>SUM(BJ17:BJ26)</f>
        <v>0</v>
      </c>
      <c r="BK27" s="48">
        <f>SUM(BK17:BK26)</f>
        <v>0</v>
      </c>
      <c r="BL27" s="48"/>
      <c r="BM27" s="48">
        <f>SUM(BM17:BM26)</f>
        <v>0</v>
      </c>
      <c r="BN27" s="48">
        <f>SUM(BN17:BN26)</f>
        <v>0</v>
      </c>
      <c r="BO27" s="48"/>
      <c r="BP27" s="48">
        <f>SUM(BP17:BP26)</f>
        <v>0</v>
      </c>
      <c r="BQ27" s="48">
        <f>SUM(BQ17:BQ26)</f>
        <v>0</v>
      </c>
      <c r="BR27" s="14"/>
      <c r="BS27" s="48">
        <f>SUM(BS17:BS26)</f>
        <v>0</v>
      </c>
      <c r="BT27" s="49"/>
      <c r="BU27" s="48">
        <f>SUM(BU17:BU26)</f>
        <v>9158317.8000000007</v>
      </c>
      <c r="BV27" s="48"/>
      <c r="BW27" s="50">
        <f>SUM(BW17:BW26)</f>
        <v>0</v>
      </c>
    </row>
    <row r="28" spans="1:76" s="23" customFormat="1" x14ac:dyDescent="0.2">
      <c r="A28" s="37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14"/>
      <c r="BS28" s="22"/>
      <c r="BT28" s="38"/>
      <c r="BU28" s="22"/>
      <c r="BV28" s="22"/>
      <c r="BW28" s="36"/>
    </row>
    <row r="29" spans="1:76" s="23" customFormat="1" x14ac:dyDescent="0.2">
      <c r="A29" s="37"/>
      <c r="B29" s="52" t="s">
        <v>65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14"/>
      <c r="BS29" s="22"/>
      <c r="BT29" s="38"/>
      <c r="BU29" s="22"/>
      <c r="BV29" s="22"/>
      <c r="BW29" s="36"/>
    </row>
    <row r="30" spans="1:76" s="11" customFormat="1" x14ac:dyDescent="0.2">
      <c r="A30" s="35">
        <v>201</v>
      </c>
      <c r="B30" s="18" t="s">
        <v>21</v>
      </c>
      <c r="C30" s="22"/>
      <c r="D30" s="22"/>
      <c r="E30" s="13"/>
      <c r="F30" s="13"/>
      <c r="G30" s="13"/>
      <c r="H30" s="13"/>
      <c r="I30" s="13"/>
      <c r="J30" s="13"/>
      <c r="K30" s="13"/>
      <c r="L30" s="22"/>
      <c r="M30" s="22"/>
      <c r="N30" s="13"/>
      <c r="O30" s="22"/>
      <c r="P30" s="22"/>
      <c r="Q30" s="13"/>
      <c r="R30" s="22"/>
      <c r="S30" s="22"/>
      <c r="T30" s="13"/>
      <c r="U30" s="13"/>
      <c r="V30" s="13"/>
      <c r="W30" s="13"/>
      <c r="X30" s="13"/>
      <c r="Y30" s="13"/>
      <c r="Z30" s="13"/>
      <c r="AA30" s="22"/>
      <c r="AB30" s="22"/>
      <c r="AC30" s="13"/>
      <c r="AD30" s="22"/>
      <c r="AE30" s="2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4"/>
      <c r="BS30" s="13"/>
      <c r="BT30" s="12"/>
      <c r="BU30" s="22">
        <f>SUM(C30,F30,I30,L30,O30,R30,U30,X30,AA30,AD30,AG30,AJ30,AM30,AP30,AS30,AV30,AY30,BB30,BE30,BH30,BK30,BN30,BQ30)</f>
        <v>0</v>
      </c>
      <c r="BV30" s="22"/>
      <c r="BW30" s="36"/>
    </row>
    <row r="31" spans="1:76" s="11" customFormat="1" x14ac:dyDescent="0.2">
      <c r="A31" s="35">
        <v>202</v>
      </c>
      <c r="B31" s="18" t="s">
        <v>20</v>
      </c>
      <c r="C31" s="13">
        <v>31200</v>
      </c>
      <c r="D31" s="13"/>
      <c r="E31" s="13"/>
      <c r="F31" s="13"/>
      <c r="G31" s="13"/>
      <c r="H31" s="13"/>
      <c r="I31" s="13">
        <v>0</v>
      </c>
      <c r="J31" s="13"/>
      <c r="K31" s="13"/>
      <c r="L31" s="13">
        <v>0</v>
      </c>
      <c r="M31" s="13"/>
      <c r="N31" s="13"/>
      <c r="O31" s="13">
        <v>0</v>
      </c>
      <c r="P31" s="13"/>
      <c r="Q31" s="13"/>
      <c r="R31" s="13">
        <v>10000</v>
      </c>
      <c r="S31" s="13"/>
      <c r="T31" s="13"/>
      <c r="U31" s="13"/>
      <c r="V31" s="13"/>
      <c r="W31" s="13"/>
      <c r="X31" s="13">
        <v>10000</v>
      </c>
      <c r="Y31" s="13"/>
      <c r="Z31" s="13"/>
      <c r="AA31" s="13">
        <v>5000</v>
      </c>
      <c r="AB31" s="13"/>
      <c r="AC31" s="13"/>
      <c r="AD31" s="13">
        <v>630000</v>
      </c>
      <c r="AE31" s="13"/>
      <c r="AF31" s="13"/>
      <c r="AG31" s="13">
        <v>0</v>
      </c>
      <c r="AH31" s="13"/>
      <c r="AI31" s="13"/>
      <c r="AJ31" s="13">
        <v>2000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4"/>
      <c r="BS31" s="13"/>
      <c r="BT31" s="12"/>
      <c r="BU31" s="22">
        <f t="shared" ref="BU31:BU34" si="3">SUM(C31,F31,I31,L31,O31,R31,U31,X31,AA31,AD31,AG31,AJ31,AM31,AP31,AS31,AV31,AY31,BB31,BE31,BH31,BK31,BN31,BQ31)</f>
        <v>688200</v>
      </c>
      <c r="BV31" s="22"/>
      <c r="BW31" s="36">
        <f t="shared" ref="BW31:BW34" si="4">SUM(E31,H31,K31,N31,Q31,T31,W31,Z31,AC31,AF31,AI31,AL31,AO31,AR31,AU31,AX31,BA31,BD31,BG31,BJ31,BM31,BP31,BS31)</f>
        <v>0</v>
      </c>
      <c r="BX31" s="21"/>
    </row>
    <row r="32" spans="1:76" s="11" customFormat="1" x14ac:dyDescent="0.2">
      <c r="A32" s="35">
        <v>203</v>
      </c>
      <c r="B32" s="20" t="s">
        <v>19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0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13"/>
      <c r="BT32" s="12"/>
      <c r="BU32" s="22">
        <f t="shared" si="3"/>
        <v>0</v>
      </c>
      <c r="BV32" s="22"/>
      <c r="BW32" s="36">
        <f t="shared" si="4"/>
        <v>0</v>
      </c>
    </row>
    <row r="33" spans="1:75" s="11" customFormat="1" x14ac:dyDescent="0.2">
      <c r="A33" s="35">
        <v>204</v>
      </c>
      <c r="B33" s="18" t="s">
        <v>18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15000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4"/>
      <c r="BS33" s="13"/>
      <c r="BT33" s="12"/>
      <c r="BU33" s="22">
        <f t="shared" si="3"/>
        <v>15000</v>
      </c>
      <c r="BV33" s="22"/>
      <c r="BW33" s="36">
        <f t="shared" si="4"/>
        <v>0</v>
      </c>
    </row>
    <row r="34" spans="1:75" s="11" customFormat="1" x14ac:dyDescent="0.2">
      <c r="A34" s="35">
        <v>205</v>
      </c>
      <c r="B34" s="20" t="s">
        <v>17</v>
      </c>
      <c r="C34" s="13">
        <v>10000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4"/>
      <c r="BS34" s="13"/>
      <c r="BT34" s="12"/>
      <c r="BU34" s="22">
        <f t="shared" si="3"/>
        <v>10000</v>
      </c>
      <c r="BV34" s="22"/>
      <c r="BW34" s="36">
        <f t="shared" si="4"/>
        <v>0</v>
      </c>
    </row>
    <row r="35" spans="1:75" s="51" customFormat="1" x14ac:dyDescent="0.2">
      <c r="A35" s="46">
        <v>200</v>
      </c>
      <c r="B35" s="58" t="s">
        <v>66</v>
      </c>
      <c r="C35" s="48">
        <f>SUM(C30:C34)</f>
        <v>41200</v>
      </c>
      <c r="D35" s="48"/>
      <c r="E35" s="48">
        <f>SUM(E30:E34)</f>
        <v>0</v>
      </c>
      <c r="F35" s="48">
        <f>SUM(F30:F34)</f>
        <v>0</v>
      </c>
      <c r="G35" s="48"/>
      <c r="H35" s="48">
        <f>SUM(H30:H34)</f>
        <v>0</v>
      </c>
      <c r="I35" s="48">
        <f>SUM(I30:I34)</f>
        <v>0</v>
      </c>
      <c r="J35" s="48"/>
      <c r="K35" s="48">
        <f>SUM(K30:K34)</f>
        <v>0</v>
      </c>
      <c r="L35" s="48">
        <f>SUM(L30:L34)</f>
        <v>0</v>
      </c>
      <c r="M35" s="48"/>
      <c r="N35" s="48">
        <f>SUM(N30:N34)</f>
        <v>0</v>
      </c>
      <c r="O35" s="48">
        <f>SUM(O30:O34)</f>
        <v>15000</v>
      </c>
      <c r="P35" s="48"/>
      <c r="Q35" s="48">
        <f>SUM(Q30:Q34)</f>
        <v>0</v>
      </c>
      <c r="R35" s="48">
        <f>SUM(R30:R34)</f>
        <v>10000</v>
      </c>
      <c r="S35" s="48"/>
      <c r="T35" s="48">
        <f>SUM(T30:T34)</f>
        <v>0</v>
      </c>
      <c r="U35" s="48">
        <f>SUM(U30:U34)</f>
        <v>0</v>
      </c>
      <c r="V35" s="48"/>
      <c r="W35" s="48">
        <f>SUM(W30:W34)</f>
        <v>0</v>
      </c>
      <c r="X35" s="48">
        <f>SUM(X30:X34)</f>
        <v>10000</v>
      </c>
      <c r="Y35" s="48"/>
      <c r="Z35" s="48">
        <f>SUM(Z30:Z34)</f>
        <v>0</v>
      </c>
      <c r="AA35" s="48">
        <f>SUM(AA30:AA34)</f>
        <v>5000</v>
      </c>
      <c r="AB35" s="48"/>
      <c r="AC35" s="48">
        <f>SUM(AC30:AC34)</f>
        <v>0</v>
      </c>
      <c r="AD35" s="48">
        <f>SUM(AD30:AD34)</f>
        <v>630000</v>
      </c>
      <c r="AE35" s="48"/>
      <c r="AF35" s="48">
        <f>SUM(AF30:AF34)</f>
        <v>0</v>
      </c>
      <c r="AG35" s="48">
        <f>SUM(AG30:AG34)</f>
        <v>0</v>
      </c>
      <c r="AH35" s="48"/>
      <c r="AI35" s="48">
        <f>SUM(AI30:AI34)</f>
        <v>0</v>
      </c>
      <c r="AJ35" s="48">
        <f>SUM(AJ30:AJ34)</f>
        <v>2000</v>
      </c>
      <c r="AK35" s="48"/>
      <c r="AL35" s="48">
        <f>SUM(AL30:AL34)</f>
        <v>0</v>
      </c>
      <c r="AM35" s="48">
        <f>SUM(AM30:AM34)</f>
        <v>0</v>
      </c>
      <c r="AN35" s="48"/>
      <c r="AO35" s="48">
        <f>SUM(AO30:AO34)</f>
        <v>0</v>
      </c>
      <c r="AP35" s="48">
        <f>SUM(AP30:AP34)</f>
        <v>0</v>
      </c>
      <c r="AQ35" s="48"/>
      <c r="AR35" s="48">
        <f>SUM(AR30:AR34)</f>
        <v>0</v>
      </c>
      <c r="AS35" s="48">
        <f>SUM(AS30:AS34)</f>
        <v>0</v>
      </c>
      <c r="AT35" s="48"/>
      <c r="AU35" s="48">
        <f>SUM(AU30:AU34)</f>
        <v>0</v>
      </c>
      <c r="AV35" s="48">
        <f>SUM(AV30:AV34)</f>
        <v>0</v>
      </c>
      <c r="AW35" s="48"/>
      <c r="AX35" s="48">
        <f>SUM(AX30:AX34)</f>
        <v>0</v>
      </c>
      <c r="AY35" s="48">
        <f>SUM(AY30:AY34)</f>
        <v>0</v>
      </c>
      <c r="AZ35" s="48"/>
      <c r="BA35" s="48">
        <f>SUM(BA30:BA34)</f>
        <v>0</v>
      </c>
      <c r="BB35" s="48">
        <f>SUM(BB30:BB34)</f>
        <v>0</v>
      </c>
      <c r="BC35" s="48"/>
      <c r="BD35" s="48">
        <f>SUM(BD30:BD34)</f>
        <v>0</v>
      </c>
      <c r="BE35" s="48">
        <f>SUM(BE30:BE34)</f>
        <v>0</v>
      </c>
      <c r="BF35" s="48"/>
      <c r="BG35" s="48">
        <f>SUM(BG30:BG34)</f>
        <v>0</v>
      </c>
      <c r="BH35" s="48">
        <f>SUM(BH30:BH34)</f>
        <v>0</v>
      </c>
      <c r="BI35" s="48"/>
      <c r="BJ35" s="48">
        <f>SUM(BJ30:BJ34)</f>
        <v>0</v>
      </c>
      <c r="BK35" s="48">
        <f>SUM(BK30:BK34)</f>
        <v>0</v>
      </c>
      <c r="BL35" s="48"/>
      <c r="BM35" s="48">
        <f>SUM(BM30:BM34)</f>
        <v>0</v>
      </c>
      <c r="BN35" s="48">
        <v>0</v>
      </c>
      <c r="BO35" s="48"/>
      <c r="BP35" s="48">
        <f>SUM(BP30:BP34)</f>
        <v>0</v>
      </c>
      <c r="BQ35" s="48">
        <f>SUM(BQ30:BQ34)</f>
        <v>0</v>
      </c>
      <c r="BR35" s="60"/>
      <c r="BS35" s="48">
        <f>SUM(BS30:BS34)</f>
        <v>0</v>
      </c>
      <c r="BT35" s="49"/>
      <c r="BU35" s="48">
        <f>SUM(BU30:BU34)</f>
        <v>713200</v>
      </c>
      <c r="BV35" s="48"/>
      <c r="BW35" s="50">
        <f>SUM(BW30:BW34)</f>
        <v>0</v>
      </c>
    </row>
    <row r="36" spans="1:75" s="11" customFormat="1" x14ac:dyDescent="0.2">
      <c r="A36" s="35"/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4"/>
      <c r="BS36" s="13"/>
      <c r="BT36" s="12"/>
      <c r="BU36" s="13"/>
      <c r="BV36" s="13"/>
      <c r="BW36" s="39"/>
    </row>
    <row r="37" spans="1:75" s="11" customFormat="1" x14ac:dyDescent="0.2">
      <c r="A37" s="35"/>
      <c r="B37" s="52" t="s">
        <v>67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4"/>
      <c r="BS37" s="13"/>
      <c r="BT37" s="12"/>
      <c r="BU37" s="13"/>
      <c r="BV37" s="13"/>
      <c r="BW37" s="39"/>
    </row>
    <row r="38" spans="1:75" s="11" customFormat="1" x14ac:dyDescent="0.2">
      <c r="A38" s="35">
        <v>301</v>
      </c>
      <c r="B38" s="18" t="s">
        <v>16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13"/>
      <c r="BT38" s="12"/>
      <c r="BU38" s="13"/>
      <c r="BV38" s="13"/>
      <c r="BW38" s="39"/>
    </row>
    <row r="39" spans="1:75" s="11" customFormat="1" x14ac:dyDescent="0.2">
      <c r="A39" s="35">
        <v>302</v>
      </c>
      <c r="B39" s="18" t="s">
        <v>15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4"/>
      <c r="BS39" s="13"/>
      <c r="BT39" s="12"/>
      <c r="BU39" s="13"/>
      <c r="BV39" s="13"/>
      <c r="BW39" s="39"/>
    </row>
    <row r="40" spans="1:75" s="11" customFormat="1" x14ac:dyDescent="0.2">
      <c r="A40" s="35">
        <v>303</v>
      </c>
      <c r="B40" s="18" t="s">
        <v>14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4"/>
      <c r="BS40" s="13"/>
      <c r="BT40" s="12"/>
      <c r="BU40" s="13"/>
      <c r="BV40" s="13"/>
      <c r="BW40" s="39"/>
    </row>
    <row r="41" spans="1:75" s="11" customFormat="1" x14ac:dyDescent="0.2">
      <c r="A41" s="35">
        <v>304</v>
      </c>
      <c r="B41" s="18" t="s">
        <v>13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4"/>
      <c r="BS41" s="13"/>
      <c r="BT41" s="12"/>
      <c r="BU41" s="13"/>
      <c r="BV41" s="13"/>
      <c r="BW41" s="39"/>
    </row>
    <row r="42" spans="1:75" s="51" customFormat="1" x14ac:dyDescent="0.2">
      <c r="A42" s="46">
        <v>300</v>
      </c>
      <c r="B42" s="58" t="s">
        <v>68</v>
      </c>
      <c r="C42" s="48">
        <v>0</v>
      </c>
      <c r="D42" s="48">
        <v>0</v>
      </c>
      <c r="E42" s="48">
        <v>0</v>
      </c>
      <c r="F42" s="48">
        <v>0</v>
      </c>
      <c r="G42" s="48"/>
      <c r="H42" s="48">
        <v>0</v>
      </c>
      <c r="I42" s="48">
        <v>0</v>
      </c>
      <c r="J42" s="48"/>
      <c r="K42" s="48">
        <v>0</v>
      </c>
      <c r="L42" s="48">
        <v>0</v>
      </c>
      <c r="M42" s="48"/>
      <c r="N42" s="48">
        <v>0</v>
      </c>
      <c r="O42" s="48">
        <v>0</v>
      </c>
      <c r="P42" s="48"/>
      <c r="Q42" s="48">
        <v>0</v>
      </c>
      <c r="R42" s="48">
        <v>0</v>
      </c>
      <c r="S42" s="48"/>
      <c r="T42" s="48">
        <v>0</v>
      </c>
      <c r="U42" s="48">
        <v>0</v>
      </c>
      <c r="V42" s="48"/>
      <c r="W42" s="48">
        <v>0</v>
      </c>
      <c r="X42" s="48">
        <v>0</v>
      </c>
      <c r="Y42" s="48"/>
      <c r="Z42" s="48">
        <v>0</v>
      </c>
      <c r="AA42" s="48">
        <v>0</v>
      </c>
      <c r="AB42" s="48"/>
      <c r="AC42" s="48">
        <v>0</v>
      </c>
      <c r="AD42" s="48">
        <f>SUM(AD38:AD41)</f>
        <v>0</v>
      </c>
      <c r="AE42" s="48"/>
      <c r="AF42" s="48">
        <v>0</v>
      </c>
      <c r="AG42" s="48">
        <v>0</v>
      </c>
      <c r="AH42" s="48"/>
      <c r="AI42" s="48">
        <v>0</v>
      </c>
      <c r="AJ42" s="48">
        <v>0</v>
      </c>
      <c r="AK42" s="48"/>
      <c r="AL42" s="48">
        <v>0</v>
      </c>
      <c r="AM42" s="48">
        <v>0</v>
      </c>
      <c r="AN42" s="48"/>
      <c r="AO42" s="48">
        <v>0</v>
      </c>
      <c r="AP42" s="48">
        <v>0</v>
      </c>
      <c r="AQ42" s="48"/>
      <c r="AR42" s="48">
        <v>0</v>
      </c>
      <c r="AS42" s="48">
        <v>0</v>
      </c>
      <c r="AT42" s="48"/>
      <c r="AU42" s="48">
        <v>0</v>
      </c>
      <c r="AV42" s="48">
        <v>0</v>
      </c>
      <c r="AW42" s="48"/>
      <c r="AX42" s="48">
        <v>0</v>
      </c>
      <c r="AY42" s="48">
        <v>0</v>
      </c>
      <c r="AZ42" s="48"/>
      <c r="BA42" s="48">
        <v>0</v>
      </c>
      <c r="BB42" s="48">
        <v>0</v>
      </c>
      <c r="BC42" s="48"/>
      <c r="BD42" s="48">
        <v>0</v>
      </c>
      <c r="BE42" s="48">
        <v>0</v>
      </c>
      <c r="BF42" s="48"/>
      <c r="BG42" s="48">
        <v>0</v>
      </c>
      <c r="BH42" s="48">
        <v>0</v>
      </c>
      <c r="BI42" s="48"/>
      <c r="BJ42" s="48">
        <v>0</v>
      </c>
      <c r="BK42" s="48">
        <v>0</v>
      </c>
      <c r="BL42" s="48"/>
      <c r="BM42" s="48">
        <v>0</v>
      </c>
      <c r="BN42" s="48">
        <v>0</v>
      </c>
      <c r="BO42" s="48"/>
      <c r="BP42" s="48">
        <v>0</v>
      </c>
      <c r="BQ42" s="48">
        <v>0</v>
      </c>
      <c r="BR42" s="14"/>
      <c r="BS42" s="48">
        <v>0</v>
      </c>
      <c r="BT42" s="49"/>
      <c r="BU42" s="48">
        <f>SUM(BU38:BU41)</f>
        <v>0</v>
      </c>
      <c r="BV42" s="48"/>
      <c r="BW42" s="50">
        <f>E42</f>
        <v>0</v>
      </c>
    </row>
    <row r="43" spans="1:75" s="11" customFormat="1" x14ac:dyDescent="0.2">
      <c r="A43" s="35"/>
      <c r="B43" s="1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4"/>
      <c r="BS43" s="13"/>
      <c r="BT43" s="12"/>
      <c r="BU43" s="13">
        <f>C43</f>
        <v>0</v>
      </c>
      <c r="BV43" s="13"/>
      <c r="BW43" s="39">
        <f>E43</f>
        <v>0</v>
      </c>
    </row>
    <row r="44" spans="1:75" s="11" customFormat="1" x14ac:dyDescent="0.2">
      <c r="A44" s="35"/>
      <c r="B44" s="52" t="s">
        <v>70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4"/>
      <c r="BS44" s="13"/>
      <c r="BT44" s="12"/>
      <c r="BU44" s="13"/>
      <c r="BV44" s="13"/>
      <c r="BW44" s="39"/>
    </row>
    <row r="45" spans="1:75" s="11" customFormat="1" x14ac:dyDescent="0.2">
      <c r="A45" s="35">
        <v>401</v>
      </c>
      <c r="B45" s="18" t="s">
        <v>12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4"/>
      <c r="BS45" s="13"/>
      <c r="BT45" s="12"/>
      <c r="BU45" s="22">
        <f t="shared" ref="BU45:BU48" si="5">SUM(C45,F45,I45,L45,O45,R45,U45,X45,AA45,AD45,AG45,AJ45,AM45,AP45,AS45,AV45,AY45,BB45,BE45,BH45,BK45,BN45,BQ45)</f>
        <v>0</v>
      </c>
      <c r="BV45" s="22"/>
      <c r="BW45" s="36">
        <f t="shared" ref="BW45:BW48" si="6">SUM(E45,H45,K45,N45,Q45,T45,W45,Z45,AC45,AF45,AI45,AL45,AO45,AR45,AU45,AX45,BA45,BD45,BG45,BJ45,BM45,BP45,BS45)</f>
        <v>0</v>
      </c>
    </row>
    <row r="46" spans="1:75" s="11" customFormat="1" x14ac:dyDescent="0.2">
      <c r="A46" s="35">
        <v>402</v>
      </c>
      <c r="B46" s="18" t="s">
        <v>11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4"/>
      <c r="BS46" s="13"/>
      <c r="BT46" s="12"/>
      <c r="BU46" s="22">
        <f t="shared" si="5"/>
        <v>0</v>
      </c>
      <c r="BV46" s="22"/>
      <c r="BW46" s="36">
        <f t="shared" si="6"/>
        <v>0</v>
      </c>
    </row>
    <row r="47" spans="1:75" s="11" customFormat="1" x14ac:dyDescent="0.2">
      <c r="A47" s="35">
        <v>403</v>
      </c>
      <c r="B47" s="18" t="s">
        <v>10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>
        <v>0</v>
      </c>
      <c r="BL47" s="13"/>
      <c r="BM47" s="13"/>
      <c r="BN47" s="13"/>
      <c r="BO47" s="13"/>
      <c r="BP47" s="13"/>
      <c r="BQ47" s="13"/>
      <c r="BR47" s="14"/>
      <c r="BS47" s="13"/>
      <c r="BT47" s="12"/>
      <c r="BU47" s="22">
        <f t="shared" si="5"/>
        <v>0</v>
      </c>
      <c r="BV47" s="22"/>
      <c r="BW47" s="36">
        <f t="shared" si="6"/>
        <v>0</v>
      </c>
    </row>
    <row r="48" spans="1:75" s="11" customFormat="1" x14ac:dyDescent="0.2">
      <c r="A48" s="35">
        <v>404</v>
      </c>
      <c r="B48" s="18" t="s">
        <v>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>
        <v>0</v>
      </c>
      <c r="BL48" s="13"/>
      <c r="BM48" s="13"/>
      <c r="BN48" s="13"/>
      <c r="BO48" s="13"/>
      <c r="BP48" s="13"/>
      <c r="BQ48" s="13"/>
      <c r="BR48" s="14"/>
      <c r="BS48" s="13"/>
      <c r="BT48" s="12"/>
      <c r="BU48" s="22">
        <f t="shared" si="5"/>
        <v>0</v>
      </c>
      <c r="BV48" s="22"/>
      <c r="BW48" s="36">
        <f t="shared" si="6"/>
        <v>0</v>
      </c>
    </row>
    <row r="49" spans="1:75" s="51" customFormat="1" x14ac:dyDescent="0.2">
      <c r="A49" s="46">
        <v>400</v>
      </c>
      <c r="B49" s="58" t="s">
        <v>69</v>
      </c>
      <c r="C49" s="48">
        <v>0</v>
      </c>
      <c r="D49" s="48">
        <v>0</v>
      </c>
      <c r="E49" s="48">
        <v>0</v>
      </c>
      <c r="F49" s="48">
        <v>0</v>
      </c>
      <c r="G49" s="48"/>
      <c r="H49" s="48">
        <v>0</v>
      </c>
      <c r="I49" s="48">
        <v>0</v>
      </c>
      <c r="J49" s="48"/>
      <c r="K49" s="48">
        <v>0</v>
      </c>
      <c r="L49" s="48">
        <v>0</v>
      </c>
      <c r="M49" s="48"/>
      <c r="N49" s="48">
        <v>0</v>
      </c>
      <c r="O49" s="48">
        <v>0</v>
      </c>
      <c r="P49" s="48"/>
      <c r="Q49" s="48">
        <v>0</v>
      </c>
      <c r="R49" s="48">
        <v>0</v>
      </c>
      <c r="S49" s="48"/>
      <c r="T49" s="48">
        <v>0</v>
      </c>
      <c r="U49" s="48">
        <v>0</v>
      </c>
      <c r="V49" s="48"/>
      <c r="W49" s="48">
        <v>0</v>
      </c>
      <c r="X49" s="48">
        <v>0</v>
      </c>
      <c r="Y49" s="48"/>
      <c r="Z49" s="48">
        <v>0</v>
      </c>
      <c r="AA49" s="48">
        <v>0</v>
      </c>
      <c r="AB49" s="48"/>
      <c r="AC49" s="48">
        <v>0</v>
      </c>
      <c r="AD49" s="48">
        <v>0</v>
      </c>
      <c r="AE49" s="48"/>
      <c r="AF49" s="48">
        <v>0</v>
      </c>
      <c r="AG49" s="48">
        <v>0</v>
      </c>
      <c r="AH49" s="48"/>
      <c r="AI49" s="48">
        <v>0</v>
      </c>
      <c r="AJ49" s="48">
        <v>0</v>
      </c>
      <c r="AK49" s="48"/>
      <c r="AL49" s="48">
        <v>0</v>
      </c>
      <c r="AM49" s="48">
        <v>0</v>
      </c>
      <c r="AN49" s="48"/>
      <c r="AO49" s="48">
        <v>0</v>
      </c>
      <c r="AP49" s="48">
        <v>0</v>
      </c>
      <c r="AQ49" s="48"/>
      <c r="AR49" s="48">
        <v>0</v>
      </c>
      <c r="AS49" s="48">
        <v>0</v>
      </c>
      <c r="AT49" s="48"/>
      <c r="AU49" s="48">
        <v>0</v>
      </c>
      <c r="AV49" s="48">
        <v>0</v>
      </c>
      <c r="AW49" s="48"/>
      <c r="AX49" s="48">
        <v>0</v>
      </c>
      <c r="AY49" s="48">
        <v>0</v>
      </c>
      <c r="AZ49" s="48"/>
      <c r="BA49" s="48">
        <v>0</v>
      </c>
      <c r="BB49" s="48">
        <v>0</v>
      </c>
      <c r="BC49" s="48"/>
      <c r="BD49" s="48">
        <v>0</v>
      </c>
      <c r="BE49" s="48">
        <v>0</v>
      </c>
      <c r="BF49" s="48"/>
      <c r="BG49" s="48">
        <v>0</v>
      </c>
      <c r="BH49" s="48">
        <v>0</v>
      </c>
      <c r="BI49" s="48"/>
      <c r="BJ49" s="48">
        <v>0</v>
      </c>
      <c r="BK49" s="48">
        <f>SUM(BK45:BK48)</f>
        <v>0</v>
      </c>
      <c r="BL49" s="48"/>
      <c r="BM49" s="48">
        <f>SUM(BM45:BM48)</f>
        <v>0</v>
      </c>
      <c r="BN49" s="48">
        <v>0</v>
      </c>
      <c r="BO49" s="48"/>
      <c r="BP49" s="48">
        <v>0</v>
      </c>
      <c r="BQ49" s="48">
        <v>0</v>
      </c>
      <c r="BR49" s="14"/>
      <c r="BS49" s="48">
        <v>0</v>
      </c>
      <c r="BT49" s="49"/>
      <c r="BU49" s="48">
        <f>SUM(BU45:BU48)</f>
        <v>0</v>
      </c>
      <c r="BV49" s="48"/>
      <c r="BW49" s="50">
        <f>SUM(BW45:BW48)</f>
        <v>0</v>
      </c>
    </row>
    <row r="50" spans="1:75" s="11" customFormat="1" x14ac:dyDescent="0.2">
      <c r="A50" s="35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4"/>
      <c r="BS50" s="13"/>
      <c r="BT50" s="12"/>
      <c r="BU50" s="13"/>
      <c r="BV50" s="13"/>
      <c r="BW50" s="39"/>
    </row>
    <row r="51" spans="1:75" s="11" customFormat="1" x14ac:dyDescent="0.2">
      <c r="A51" s="35"/>
      <c r="B51" s="59" t="s">
        <v>71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4"/>
      <c r="BS51" s="13"/>
      <c r="BT51" s="12"/>
      <c r="BU51" s="13"/>
      <c r="BV51" s="13"/>
      <c r="BW51" s="39"/>
    </row>
    <row r="52" spans="1:75" s="11" customFormat="1" x14ac:dyDescent="0.2">
      <c r="A52" s="35">
        <v>501</v>
      </c>
      <c r="B52" s="30" t="s">
        <v>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>
        <v>0</v>
      </c>
      <c r="BL52" s="13"/>
      <c r="BM52" s="13"/>
      <c r="BN52" s="13">
        <v>3851149</v>
      </c>
      <c r="BO52" s="13"/>
      <c r="BP52" s="13"/>
      <c r="BQ52" s="13"/>
      <c r="BR52" s="14"/>
      <c r="BS52" s="13"/>
      <c r="BT52" s="12"/>
      <c r="BU52" s="22">
        <f t="shared" ref="BU52" si="7">SUM(C52,F52,I52,L52,O52,R52,U52,X52,AA52,AD52,AG52,AJ52,AM52,AP52,AS52,AV52,AY52,BB52,BE52,BH52,BK52,BN52,BQ52)</f>
        <v>3851149</v>
      </c>
      <c r="BV52" s="22"/>
      <c r="BW52" s="36">
        <f t="shared" ref="BW52" si="8">SUM(E52,H52,K52,N52,Q52,T52,W52,Z52,AC52,AF52,AI52,AL52,AO52,AR52,AU52,AX52,BA52,BD52,BG52,BJ52,BM52,BP52,BS52)</f>
        <v>0</v>
      </c>
    </row>
    <row r="53" spans="1:75" s="51" customFormat="1" x14ac:dyDescent="0.2">
      <c r="A53" s="46">
        <v>500</v>
      </c>
      <c r="B53" s="58" t="s">
        <v>72</v>
      </c>
      <c r="C53" s="48">
        <v>0</v>
      </c>
      <c r="D53" s="48">
        <v>0</v>
      </c>
      <c r="E53" s="48">
        <v>0</v>
      </c>
      <c r="F53" s="48">
        <v>0</v>
      </c>
      <c r="G53" s="48"/>
      <c r="H53" s="48">
        <v>0</v>
      </c>
      <c r="I53" s="48">
        <v>0</v>
      </c>
      <c r="J53" s="48"/>
      <c r="K53" s="48">
        <v>0</v>
      </c>
      <c r="L53" s="48">
        <v>0</v>
      </c>
      <c r="M53" s="48"/>
      <c r="N53" s="48">
        <v>0</v>
      </c>
      <c r="O53" s="48">
        <v>0</v>
      </c>
      <c r="P53" s="48"/>
      <c r="Q53" s="48">
        <v>0</v>
      </c>
      <c r="R53" s="48">
        <v>0</v>
      </c>
      <c r="S53" s="48"/>
      <c r="T53" s="48">
        <v>0</v>
      </c>
      <c r="U53" s="48">
        <v>0</v>
      </c>
      <c r="V53" s="48"/>
      <c r="W53" s="48">
        <v>0</v>
      </c>
      <c r="X53" s="48">
        <v>0</v>
      </c>
      <c r="Y53" s="48"/>
      <c r="Z53" s="48">
        <v>0</v>
      </c>
      <c r="AA53" s="48">
        <v>0</v>
      </c>
      <c r="AB53" s="48"/>
      <c r="AC53" s="48">
        <v>0</v>
      </c>
      <c r="AD53" s="48">
        <v>0</v>
      </c>
      <c r="AE53" s="48"/>
      <c r="AF53" s="48">
        <v>0</v>
      </c>
      <c r="AG53" s="48">
        <v>0</v>
      </c>
      <c r="AH53" s="48"/>
      <c r="AI53" s="48">
        <v>0</v>
      </c>
      <c r="AJ53" s="48">
        <v>0</v>
      </c>
      <c r="AK53" s="48"/>
      <c r="AL53" s="48">
        <v>0</v>
      </c>
      <c r="AM53" s="48">
        <v>0</v>
      </c>
      <c r="AN53" s="48"/>
      <c r="AO53" s="48">
        <v>0</v>
      </c>
      <c r="AP53" s="48">
        <v>0</v>
      </c>
      <c r="AQ53" s="48"/>
      <c r="AR53" s="48">
        <v>0</v>
      </c>
      <c r="AS53" s="48">
        <v>0</v>
      </c>
      <c r="AT53" s="48"/>
      <c r="AU53" s="48">
        <v>0</v>
      </c>
      <c r="AV53" s="48">
        <v>0</v>
      </c>
      <c r="AW53" s="48"/>
      <c r="AX53" s="48">
        <v>0</v>
      </c>
      <c r="AY53" s="48">
        <v>0</v>
      </c>
      <c r="AZ53" s="48"/>
      <c r="BA53" s="48">
        <v>0</v>
      </c>
      <c r="BB53" s="48">
        <v>0</v>
      </c>
      <c r="BC53" s="48"/>
      <c r="BD53" s="48">
        <v>0</v>
      </c>
      <c r="BE53" s="48">
        <v>0</v>
      </c>
      <c r="BF53" s="48"/>
      <c r="BG53" s="48">
        <v>0</v>
      </c>
      <c r="BH53" s="48">
        <v>0</v>
      </c>
      <c r="BI53" s="48"/>
      <c r="BJ53" s="48">
        <v>0</v>
      </c>
      <c r="BK53" s="48">
        <v>0</v>
      </c>
      <c r="BL53" s="48"/>
      <c r="BM53" s="48">
        <v>0</v>
      </c>
      <c r="BN53" s="48">
        <f>SUM(BN52)</f>
        <v>3851149</v>
      </c>
      <c r="BO53" s="48"/>
      <c r="BP53" s="48">
        <f>SUM(BP52)</f>
        <v>0</v>
      </c>
      <c r="BQ53" s="48">
        <v>0</v>
      </c>
      <c r="BR53" s="14"/>
      <c r="BS53" s="48">
        <v>0</v>
      </c>
      <c r="BT53" s="49"/>
      <c r="BU53" s="48">
        <f>SUM(BU52)</f>
        <v>3851149</v>
      </c>
      <c r="BV53" s="48"/>
      <c r="BW53" s="50">
        <f>SUM(BW52)</f>
        <v>0</v>
      </c>
    </row>
    <row r="54" spans="1:75" s="11" customFormat="1" x14ac:dyDescent="0.2">
      <c r="A54" s="35"/>
      <c r="B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4"/>
      <c r="BS54" s="13"/>
      <c r="BT54" s="12"/>
      <c r="BU54" s="22"/>
      <c r="BV54" s="13"/>
      <c r="BW54" s="39"/>
    </row>
    <row r="55" spans="1:75" s="57" customFormat="1" x14ac:dyDescent="0.2">
      <c r="A55" s="61"/>
      <c r="B55" s="59" t="s">
        <v>73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0"/>
      <c r="BS55" s="62"/>
      <c r="BT55" s="63"/>
      <c r="BU55" s="22"/>
      <c r="BV55" s="62"/>
      <c r="BW55" s="64"/>
    </row>
    <row r="56" spans="1:75" s="11" customFormat="1" x14ac:dyDescent="0.2">
      <c r="A56" s="35">
        <v>701</v>
      </c>
      <c r="B56" s="30" t="s">
        <v>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>
        <v>2272100</v>
      </c>
      <c r="BR56" s="14"/>
      <c r="BS56" s="13"/>
      <c r="BT56" s="12"/>
      <c r="BU56" s="22">
        <f>SUM(C56,F56,I56,L56,O56,R56,U56,X56,AA56,AD56,AG56,AJ56,AM56,AP56,AS56,AV56,AY56,BB56,BE56,BH56,BK56,BN56,BQ56)</f>
        <v>2272100</v>
      </c>
      <c r="BV56" s="22"/>
      <c r="BW56" s="36">
        <f t="shared" ref="BW56:BW57" si="9">SUM(E56,H56,K56,N56,Q56,T56,W56,Z56,AC56,AF56,AI56,AL56,AO56,AR56,AU56,AX56,BA56,BD56,BG56,BJ56,BM56,BP56,BS56)</f>
        <v>0</v>
      </c>
    </row>
    <row r="57" spans="1:75" s="11" customFormat="1" x14ac:dyDescent="0.2">
      <c r="A57" s="35">
        <v>702</v>
      </c>
      <c r="B57" s="30" t="s">
        <v>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>
        <v>270000</v>
      </c>
      <c r="BR57" s="14"/>
      <c r="BS57" s="13"/>
      <c r="BT57" s="12"/>
      <c r="BU57" s="22">
        <f>SUM(C57,F57,I57,L57,O57,R57,U57,X57,AA57,AD57,AG57,AJ57,AM57,AP57,AS57,AV57,AY57,BB57,BE57,BH57,BK57,BN57,BQ57)</f>
        <v>270000</v>
      </c>
      <c r="BV57" s="22"/>
      <c r="BW57" s="36">
        <f t="shared" si="9"/>
        <v>0</v>
      </c>
    </row>
    <row r="58" spans="1:75" s="51" customFormat="1" x14ac:dyDescent="0.2">
      <c r="A58" s="46">
        <v>700</v>
      </c>
      <c r="B58" s="58" t="s">
        <v>74</v>
      </c>
      <c r="C58" s="48">
        <v>0</v>
      </c>
      <c r="D58" s="48">
        <v>0</v>
      </c>
      <c r="E58" s="48">
        <v>0</v>
      </c>
      <c r="F58" s="48">
        <v>0</v>
      </c>
      <c r="G58" s="48"/>
      <c r="H58" s="48">
        <v>0</v>
      </c>
      <c r="I58" s="48">
        <v>0</v>
      </c>
      <c r="J58" s="48"/>
      <c r="K58" s="48">
        <v>0</v>
      </c>
      <c r="L58" s="48">
        <v>0</v>
      </c>
      <c r="M58" s="48"/>
      <c r="N58" s="48">
        <v>0</v>
      </c>
      <c r="O58" s="48">
        <v>0</v>
      </c>
      <c r="P58" s="48"/>
      <c r="Q58" s="48">
        <v>0</v>
      </c>
      <c r="R58" s="48">
        <v>0</v>
      </c>
      <c r="S58" s="48"/>
      <c r="T58" s="48">
        <v>0</v>
      </c>
      <c r="U58" s="48">
        <v>0</v>
      </c>
      <c r="V58" s="48"/>
      <c r="W58" s="48">
        <v>0</v>
      </c>
      <c r="X58" s="48">
        <v>0</v>
      </c>
      <c r="Y58" s="48"/>
      <c r="Z58" s="48">
        <v>0</v>
      </c>
      <c r="AA58" s="48">
        <v>0</v>
      </c>
      <c r="AB58" s="48"/>
      <c r="AC58" s="48">
        <v>0</v>
      </c>
      <c r="AD58" s="48">
        <v>0</v>
      </c>
      <c r="AE58" s="48"/>
      <c r="AF58" s="48">
        <v>0</v>
      </c>
      <c r="AG58" s="48">
        <v>0</v>
      </c>
      <c r="AH58" s="48"/>
      <c r="AI58" s="48">
        <v>0</v>
      </c>
      <c r="AJ58" s="48">
        <v>0</v>
      </c>
      <c r="AK58" s="48"/>
      <c r="AL58" s="48">
        <v>0</v>
      </c>
      <c r="AM58" s="48">
        <v>0</v>
      </c>
      <c r="AN58" s="48"/>
      <c r="AO58" s="48">
        <v>0</v>
      </c>
      <c r="AP58" s="48">
        <v>0</v>
      </c>
      <c r="AQ58" s="48"/>
      <c r="AR58" s="48">
        <v>0</v>
      </c>
      <c r="AS58" s="48">
        <v>0</v>
      </c>
      <c r="AT58" s="48"/>
      <c r="AU58" s="48">
        <v>0</v>
      </c>
      <c r="AV58" s="48">
        <v>0</v>
      </c>
      <c r="AW58" s="48"/>
      <c r="AX58" s="48">
        <v>0</v>
      </c>
      <c r="AY58" s="48">
        <v>0</v>
      </c>
      <c r="AZ58" s="48"/>
      <c r="BA58" s="48">
        <v>0</v>
      </c>
      <c r="BB58" s="48">
        <v>0</v>
      </c>
      <c r="BC58" s="48"/>
      <c r="BD58" s="48">
        <v>0</v>
      </c>
      <c r="BE58" s="48">
        <v>0</v>
      </c>
      <c r="BF58" s="48"/>
      <c r="BG58" s="48">
        <v>0</v>
      </c>
      <c r="BH58" s="48">
        <v>0</v>
      </c>
      <c r="BI58" s="48"/>
      <c r="BJ58" s="48">
        <v>0</v>
      </c>
      <c r="BK58" s="48">
        <v>0</v>
      </c>
      <c r="BL58" s="48"/>
      <c r="BM58" s="48">
        <v>0</v>
      </c>
      <c r="BN58" s="48">
        <v>0</v>
      </c>
      <c r="BO58" s="48"/>
      <c r="BP58" s="48">
        <v>0</v>
      </c>
      <c r="BQ58" s="48">
        <f>SUM(BQ56:BQ57)</f>
        <v>2542100</v>
      </c>
      <c r="BR58" s="14"/>
      <c r="BS58" s="48">
        <f>SUM(BS56:BS57)</f>
        <v>0</v>
      </c>
      <c r="BT58" s="49"/>
      <c r="BU58" s="48">
        <f>SUM(BU56:BU57)</f>
        <v>2542100</v>
      </c>
      <c r="BV58" s="48">
        <f t="shared" ref="BV58:BW58" si="10">SUM(BV56:BV57)</f>
        <v>0</v>
      </c>
      <c r="BW58" s="50">
        <f t="shared" si="10"/>
        <v>0</v>
      </c>
    </row>
    <row r="59" spans="1:75" s="11" customFormat="1" x14ac:dyDescent="0.2">
      <c r="A59" s="35"/>
      <c r="B59" s="30"/>
      <c r="C59" s="71"/>
      <c r="D59" s="71"/>
      <c r="E59" s="15"/>
      <c r="F59" s="72"/>
      <c r="G59" s="72"/>
      <c r="H59" s="71"/>
      <c r="I59" s="17"/>
      <c r="J59" s="17"/>
      <c r="K59" s="17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4"/>
      <c r="BS59" s="13"/>
      <c r="BT59" s="12"/>
      <c r="BU59" s="13"/>
      <c r="BV59" s="13"/>
      <c r="BW59" s="39"/>
    </row>
    <row r="60" spans="1:75" s="57" customFormat="1" ht="13.5" thickBot="1" x14ac:dyDescent="0.25">
      <c r="A60" s="65"/>
      <c r="B60" s="66" t="s">
        <v>75</v>
      </c>
      <c r="C60" s="67">
        <f>SUM(C35,C27,C42,C49)</f>
        <v>3261996</v>
      </c>
      <c r="D60" s="67"/>
      <c r="E60" s="67">
        <f>SUM(E35,E27,E42,E49)</f>
        <v>0</v>
      </c>
      <c r="F60" s="67">
        <f>SUM(F35,F27,F42,F49)</f>
        <v>0</v>
      </c>
      <c r="G60" s="67"/>
      <c r="H60" s="67">
        <f>SUM(H35,H27,H42,H49)</f>
        <v>0</v>
      </c>
      <c r="I60" s="67">
        <f>SUM(I35,I27,I42,I49)</f>
        <v>620710</v>
      </c>
      <c r="J60" s="67"/>
      <c r="K60" s="67">
        <f>SUM(K35,K27,K42,K49)</f>
        <v>0</v>
      </c>
      <c r="L60" s="67">
        <f>SUM(L35,L27,L42,L49)</f>
        <v>1502270</v>
      </c>
      <c r="M60" s="67"/>
      <c r="N60" s="67">
        <f>SUM(N35,N27,N42,N49)</f>
        <v>0</v>
      </c>
      <c r="O60" s="67">
        <f>SUM(O35,O27,O42,O49)</f>
        <v>198750</v>
      </c>
      <c r="P60" s="67"/>
      <c r="Q60" s="67">
        <f>SUM(Q35,Q27,Q42,Q49)</f>
        <v>0</v>
      </c>
      <c r="R60" s="67">
        <f>SUM(R35,R27,R42,R49)</f>
        <v>376150</v>
      </c>
      <c r="S60" s="67"/>
      <c r="T60" s="67">
        <f>SUM(T35,T27,T42,T49)</f>
        <v>0</v>
      </c>
      <c r="U60" s="67">
        <f>SUM(U35,U27,U42,U49)</f>
        <v>0</v>
      </c>
      <c r="V60" s="67"/>
      <c r="W60" s="67">
        <f>SUM(W35,W27,W42,W49)</f>
        <v>0</v>
      </c>
      <c r="X60" s="67">
        <f>SUM(X35,X27,X42,X49)</f>
        <v>49150</v>
      </c>
      <c r="Y60" s="67"/>
      <c r="Z60" s="67">
        <f>SUM(Z35,Z27,Z42,Z49)</f>
        <v>0</v>
      </c>
      <c r="AA60" s="67">
        <f>SUM(AA35,AA27,AA42,AA49)</f>
        <v>297715</v>
      </c>
      <c r="AB60" s="67"/>
      <c r="AC60" s="67">
        <f>SUM(AC35,AC27,AC42,AC49)</f>
        <v>0</v>
      </c>
      <c r="AD60" s="67">
        <f>SUM(AD35,AD27,AD42,AD49)</f>
        <v>1157750</v>
      </c>
      <c r="AE60" s="67"/>
      <c r="AF60" s="67">
        <f>SUM(AF35,AF27,AF42,AF49)</f>
        <v>0</v>
      </c>
      <c r="AG60" s="67">
        <f>SUM(AG35,AG27,AG42,AG49)</f>
        <v>18750</v>
      </c>
      <c r="AH60" s="67"/>
      <c r="AI60" s="67">
        <f>SUM(AI35,AI27,AI42,AI49)</f>
        <v>0</v>
      </c>
      <c r="AJ60" s="67">
        <f>SUM(AJ35,AJ27,AJ42,AJ49)</f>
        <v>1726200</v>
      </c>
      <c r="AK60" s="67"/>
      <c r="AL60" s="67">
        <f>SUM(AL35,AL27,AL42,AL49)</f>
        <v>0</v>
      </c>
      <c r="AM60" s="67">
        <f>SUM(AM35,AM27,AM42,AM49)</f>
        <v>0</v>
      </c>
      <c r="AN60" s="67"/>
      <c r="AO60" s="67">
        <f>SUM(AO35,AO27,AO42,AO49)</f>
        <v>0</v>
      </c>
      <c r="AP60" s="67">
        <f>SUM(AP35,AP27,AP42,AP49)</f>
        <v>138600</v>
      </c>
      <c r="AQ60" s="67"/>
      <c r="AR60" s="67">
        <f>SUM(AR35,AR27,AR42,AR49)</f>
        <v>0</v>
      </c>
      <c r="AS60" s="67">
        <f>SUM(AS35,AS27,AS42,AS49)</f>
        <v>53000</v>
      </c>
      <c r="AT60" s="67"/>
      <c r="AU60" s="67">
        <f>SUM(AU35,AU27,AU42,AU49)</f>
        <v>0</v>
      </c>
      <c r="AV60" s="67">
        <f>SUM(AV35,AV27,AV42,AV49)</f>
        <v>2600</v>
      </c>
      <c r="AW60" s="67"/>
      <c r="AX60" s="67">
        <f>SUM(AX35,AX27,AX42,AX49)</f>
        <v>0</v>
      </c>
      <c r="AY60" s="67">
        <f>SUM(AY35,AY27,AY42,AY49)</f>
        <v>67500</v>
      </c>
      <c r="AZ60" s="67"/>
      <c r="BA60" s="67">
        <f>SUM(BA35,BA27,BA42,BA49)</f>
        <v>0</v>
      </c>
      <c r="BB60" s="67">
        <f>SUM(BB35,BB27,BB42,BB49)</f>
        <v>0</v>
      </c>
      <c r="BC60" s="67"/>
      <c r="BD60" s="67">
        <f>SUM(BD35,BD27,BD42,BD49)</f>
        <v>0</v>
      </c>
      <c r="BE60" s="67">
        <f>SUM(BE35,BE27,BE42,BE49)</f>
        <v>0</v>
      </c>
      <c r="BF60" s="67"/>
      <c r="BG60" s="67">
        <f>SUM(BG35,BG27,BG42,BG49)</f>
        <v>0</v>
      </c>
      <c r="BH60" s="67">
        <f>SUM(BH35,BH27,BH42,BH49)</f>
        <v>400376.8</v>
      </c>
      <c r="BI60" s="67"/>
      <c r="BJ60" s="67">
        <f>SUM(BJ35,BJ27,BJ42,BJ49)</f>
        <v>0</v>
      </c>
      <c r="BK60" s="67">
        <f>SUM(BK35,BK27,BK42,BK49)</f>
        <v>0</v>
      </c>
      <c r="BL60" s="67"/>
      <c r="BM60" s="67">
        <f>SUM(BM35,BM27,BM42,BM49)</f>
        <v>0</v>
      </c>
      <c r="BN60" s="67">
        <f>SUM(BN35,BN27,BN42,BN49,BN53)</f>
        <v>3851149</v>
      </c>
      <c r="BO60" s="67"/>
      <c r="BP60" s="67">
        <f>SUM(BP35,BP27,BP42,BP49,BP53)</f>
        <v>0</v>
      </c>
      <c r="BQ60" s="67">
        <f>SUM(BQ35,BQ27,BQ42,BQ49,BQ53,BQ58)</f>
        <v>2542100</v>
      </c>
      <c r="BR60" s="68"/>
      <c r="BS60" s="67">
        <f>SUM(BS35,BS27,BS42,BS49,BS58)</f>
        <v>0</v>
      </c>
      <c r="BT60" s="69"/>
      <c r="BU60" s="67">
        <f>BU27+BU35+BU42+BU49+BU53+BU58</f>
        <v>16264766.800000001</v>
      </c>
      <c r="BV60" s="67">
        <f t="shared" ref="BV60:BW60" si="11">BV27+BV35+BV42+BV49+BV53+BV58</f>
        <v>0</v>
      </c>
      <c r="BW60" s="70">
        <f t="shared" si="11"/>
        <v>0</v>
      </c>
    </row>
    <row r="61" spans="1:75" ht="13.5" thickTop="1" x14ac:dyDescent="0.2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9"/>
    </row>
    <row r="62" spans="1: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BU62" s="8" t="e">
        <f>IF(BU60=#REF!,"OK","NON BILANCIA")</f>
        <v>#REF!</v>
      </c>
      <c r="BV62" s="8"/>
      <c r="BW62" s="8" t="e">
        <f>IF(BW60=#REF!,"OK","NON BILANCIA")</f>
        <v>#REF!</v>
      </c>
    </row>
    <row r="63" spans="1: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</sheetData>
  <mergeCells count="82">
    <mergeCell ref="F10:G10"/>
    <mergeCell ref="I8:K8"/>
    <mergeCell ref="L8:N8"/>
    <mergeCell ref="O8:Q8"/>
    <mergeCell ref="R8:T8"/>
    <mergeCell ref="A3:D3"/>
    <mergeCell ref="A4:B4"/>
    <mergeCell ref="A5:D5"/>
    <mergeCell ref="A8:B11"/>
    <mergeCell ref="C8:E8"/>
    <mergeCell ref="C10:D10"/>
    <mergeCell ref="C9:E9"/>
    <mergeCell ref="I9:K9"/>
    <mergeCell ref="L9:N9"/>
    <mergeCell ref="O9:Q9"/>
    <mergeCell ref="BK8:BM8"/>
    <mergeCell ref="BB9:BD9"/>
    <mergeCell ref="BE9:BG9"/>
    <mergeCell ref="BH9:BJ9"/>
    <mergeCell ref="BK9:BM9"/>
    <mergeCell ref="AG9:AI9"/>
    <mergeCell ref="F9:H9"/>
    <mergeCell ref="BE8:BG8"/>
    <mergeCell ref="X8:Z8"/>
    <mergeCell ref="F8:H8"/>
    <mergeCell ref="U8:W8"/>
    <mergeCell ref="BN8:BP8"/>
    <mergeCell ref="BH8:BJ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Q8:BS8"/>
    <mergeCell ref="BT8:BT9"/>
    <mergeCell ref="BU8:BW9"/>
    <mergeCell ref="R9:T9"/>
    <mergeCell ref="U9:W9"/>
    <mergeCell ref="X9:Z9"/>
    <mergeCell ref="AA9:AC9"/>
    <mergeCell ref="AD9:AF9"/>
    <mergeCell ref="BN9:BP9"/>
    <mergeCell ref="BQ9:BS9"/>
    <mergeCell ref="AJ9:AL9"/>
    <mergeCell ref="AM9:AO9"/>
    <mergeCell ref="AP9:AR9"/>
    <mergeCell ref="AS9:AU9"/>
    <mergeCell ref="AV9:AX9"/>
    <mergeCell ref="AY9:BA9"/>
    <mergeCell ref="AM10:AN10"/>
    <mergeCell ref="AP10:AQ10"/>
    <mergeCell ref="AS10:AT10"/>
    <mergeCell ref="AV10:AW10"/>
    <mergeCell ref="AY10:AZ10"/>
    <mergeCell ref="BB10:BC10"/>
    <mergeCell ref="BE10:BF10"/>
    <mergeCell ref="A12:A16"/>
    <mergeCell ref="B12:B15"/>
    <mergeCell ref="BT12:BT15"/>
    <mergeCell ref="I10:J10"/>
    <mergeCell ref="L10:M10"/>
    <mergeCell ref="O10:P10"/>
    <mergeCell ref="R10:S10"/>
    <mergeCell ref="U10:V10"/>
    <mergeCell ref="X10:Y10"/>
    <mergeCell ref="BH10:BI10"/>
    <mergeCell ref="AA10:AB10"/>
    <mergeCell ref="AD10:AE10"/>
    <mergeCell ref="AG10:AH10"/>
    <mergeCell ref="AJ10:AK10"/>
    <mergeCell ref="BU12:BU15"/>
    <mergeCell ref="BV12:BV15"/>
    <mergeCell ref="BW12:BW15"/>
    <mergeCell ref="BK10:BL10"/>
    <mergeCell ref="BN10:BO10"/>
    <mergeCell ref="BQ10:BR10"/>
    <mergeCell ref="BU10:BV10"/>
  </mergeCells>
  <pageMargins left="0.75" right="0.75" top="1" bottom="1" header="0.5" footer="0.5"/>
  <pageSetup paperSize="8" scale="83" fitToWidth="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SPESE - PREVISIONE 2016</vt:lpstr>
      <vt:lpstr>SPESE - PREVISIONE 2017</vt:lpstr>
      <vt:lpstr>SPESE - PREVISIONE 2018</vt:lpstr>
      <vt:lpstr>'SPESE - PREVISIONE 2016'!Area_stampa</vt:lpstr>
      <vt:lpstr>'SPESE - PREVISIONE 2017'!Area_stampa</vt:lpstr>
      <vt:lpstr>'SPESE - PREVISIONE 2018'!Area_stampa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maddaloni</dc:creator>
  <cp:lastModifiedBy>Ilaria Sampaoli</cp:lastModifiedBy>
  <cp:lastPrinted>2016-07-28T10:33:30Z</cp:lastPrinted>
  <dcterms:created xsi:type="dcterms:W3CDTF">2016-06-21T08:09:26Z</dcterms:created>
  <dcterms:modified xsi:type="dcterms:W3CDTF">2016-07-28T10:43:33Z</dcterms:modified>
</cp:coreProperties>
</file>